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xkaneshin-my.sharepoint.com/personal/muranishi_bxkaneshin_jp/Documents/デスクトップ/1001066-012111-3/"/>
    </mc:Choice>
  </mc:AlternateContent>
  <xr:revisionPtr revIDLastSave="171" documentId="8_{05676174-249D-4592-82D2-51DD5CCC9E56}" xr6:coauthVersionLast="47" xr6:coauthVersionMax="47" xr10:uidLastSave="{EBFBBF02-BB15-4A95-8454-E910485F03B6}"/>
  <workbookProtection workbookAlgorithmName="SHA-512" workbookHashValue="eLVM2c6uiNT9YYuDN4KXUjprHV5FA7iH7rO/CLtpUuiJXhW7mPfD0i1zZU0duisxTllUHebkOhCuPyRmg3y80Q==" workbookSaltValue="S3xuHGkeXp/+z43gaKCeLw==" workbookSpinCount="100000" lockStructure="1"/>
  <bookViews>
    <workbookView xWindow="-120" yWindow="-120" windowWidth="29040" windowHeight="15720" xr2:uid="{7A581720-A277-4471-8E59-8BF919113617}"/>
  </bookViews>
  <sheets>
    <sheet name="ＭＰ木造倉庫（ご注文・お見積り書）" sheetId="1" r:id="rId1"/>
    <sheet name="発注書に含めれるトラス金物の構成" sheetId="4" r:id="rId2"/>
    <sheet name="M18JIS ブレース（ご注文・お見積り）書" sheetId="2" r:id="rId3"/>
  </sheets>
  <externalReferences>
    <externalReference r:id="rId4"/>
  </externalReferences>
  <definedNames>
    <definedName name="fs">'ＭＰ木造倉庫（ご注文・お見積り書）'!$D$40:$D$43</definedName>
    <definedName name="ns">'ＭＰ木造倉庫（ご注文・お見積り書）'!$E$40:$E$43</definedName>
    <definedName name="_xlnm.Print_Area" localSheetId="2">'M18JIS ブレース（ご注文・お見積り）書'!$B$1:$M$40</definedName>
    <definedName name="_xlnm.Print_Area" localSheetId="0">'ＭＰ木造倉庫（ご注文・お見積り書）'!$B$1:$M$36</definedName>
    <definedName name="_xlnm.Print_Area" localSheetId="1">発注書に含めれるトラス金物の構成!$A$1:$C$39</definedName>
    <definedName name="QT">[1]複合応力計算式!$T$3:$V$10</definedName>
    <definedName name="金物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F8" i="2"/>
  <c r="J7" i="2"/>
  <c r="H8" i="2"/>
  <c r="J18" i="2"/>
  <c r="E21" i="2"/>
  <c r="D30" i="2"/>
  <c r="K32" i="2"/>
  <c r="K29" i="2"/>
  <c r="K28" i="2"/>
  <c r="E16" i="2" l="1"/>
  <c r="D5" i="1" a="1"/>
  <c r="D5" i="1" s="1"/>
  <c r="D31" i="2"/>
  <c r="D11" i="2"/>
  <c r="C30" i="2"/>
  <c r="C31" i="2" s="1"/>
  <c r="C32" i="2" s="1"/>
  <c r="H32" i="2"/>
  <c r="D32" i="2"/>
  <c r="H29" i="2" l="1" a="1"/>
  <c r="H29" i="2" s="1"/>
  <c r="H28" i="2" a="1"/>
  <c r="H28" i="2" s="1"/>
  <c r="E18" i="2"/>
  <c r="F7" i="2"/>
  <c r="F19" i="2"/>
  <c r="D15" i="2"/>
  <c r="H15" i="2"/>
  <c r="J13" i="2"/>
  <c r="K12" i="2"/>
  <c r="D14" i="2"/>
  <c r="E13" i="2"/>
  <c r="E12" i="2"/>
  <c r="F20" i="2"/>
  <c r="J10" i="2"/>
  <c r="E10" i="2"/>
  <c r="E9" i="2"/>
  <c r="J8" i="2"/>
  <c r="H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<sst xmlns="http://schemas.openxmlformats.org/spreadsheetml/2006/main" count="225" uniqueCount="129">
  <si>
    <t>ご依頼に関するお問い合わせは0120-10-6791</t>
    <rPh sb="1" eb="3">
      <t>イライ</t>
    </rPh>
    <rPh sb="4" eb="5">
      <t>カン</t>
    </rPh>
    <rPh sb="8" eb="9">
      <t>ト</t>
    </rPh>
    <rPh sb="10" eb="11">
      <t>ア</t>
    </rPh>
    <phoneticPr fontId="1"/>
  </si>
  <si>
    <t>青塗つぶし部にご記入ください</t>
    <rPh sb="0" eb="1">
      <t>アオ</t>
    </rPh>
    <rPh sb="1" eb="2">
      <t>ヌリ</t>
    </rPh>
    <rPh sb="5" eb="6">
      <t>ブ</t>
    </rPh>
    <rPh sb="8" eb="10">
      <t>キニュウ</t>
    </rPh>
    <phoneticPr fontId="1"/>
  </si>
  <si>
    <t>ＭＰ木造倉庫（ご注文・お見積り）書</t>
    <rPh sb="2" eb="4">
      <t>モクゾウ</t>
    </rPh>
    <rPh sb="4" eb="6">
      <t>ソウコ</t>
    </rPh>
    <rPh sb="8" eb="10">
      <t>チュウモン</t>
    </rPh>
    <rPh sb="12" eb="14">
      <t>ミツモ</t>
    </rPh>
    <phoneticPr fontId="1"/>
  </si>
  <si>
    <t>FAX番号：0120-677010</t>
    <rPh sb="3" eb="5">
      <t>バンゴウ</t>
    </rPh>
    <phoneticPr fontId="1"/>
  </si>
  <si>
    <t>FAXはこの方向でご送信ください</t>
    <rPh sb="6" eb="8">
      <t>ホウコウ</t>
    </rPh>
    <rPh sb="10" eb="12">
      <t>ソウシン</t>
    </rPh>
    <phoneticPr fontId="1"/>
  </si>
  <si>
    <t>合計</t>
    <rPh sb="0" eb="2">
      <t>ゴウケイ</t>
    </rPh>
    <phoneticPr fontId="1"/>
  </si>
  <si>
    <t>枚目の</t>
    <rPh sb="0" eb="2">
      <t>マイメ</t>
    </rPh>
    <phoneticPr fontId="1"/>
  </si>
  <si>
    <t>枚目</t>
    <rPh sb="0" eb="2">
      <t>マイメ</t>
    </rPh>
    <phoneticPr fontId="1"/>
  </si>
  <si>
    <t>FAX送信前にもう一度依頼内容をご確認ください。</t>
    <rPh sb="3" eb="5">
      <t>ソウシン</t>
    </rPh>
    <rPh sb="5" eb="6">
      <t>マエ</t>
    </rPh>
    <rPh sb="9" eb="11">
      <t>イチド</t>
    </rPh>
    <rPh sb="11" eb="13">
      <t>イライ</t>
    </rPh>
    <rPh sb="13" eb="15">
      <t>ナイヨウ</t>
    </rPh>
    <rPh sb="17" eb="19">
      <t>カクニン</t>
    </rPh>
    <phoneticPr fontId="1"/>
  </si>
  <si>
    <t>ご注文日</t>
    <rPh sb="1" eb="4">
      <t>チュウモンビ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</si>
  <si>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</si>
  <si>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</si>
  <si>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</si>
  <si>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</si>
  <si>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希望納品日</t>
    <rPh sb="0" eb="2">
      <t>キボウ</t>
    </rPh>
    <rPh sb="2" eb="5">
      <t>ノウヒンビ</t>
    </rPh>
    <phoneticPr fontId="1"/>
  </si>
  <si>
    <t>登録設計者番号</t>
    <rPh sb="0" eb="2">
      <t>トウロク</t>
    </rPh>
    <rPh sb="2" eb="4">
      <t>セッケイ</t>
    </rPh>
    <rPh sb="4" eb="5">
      <t>シャ</t>
    </rPh>
    <rPh sb="5" eb="7">
      <t>バンゴウ</t>
    </rPh>
    <phoneticPr fontId="1"/>
  </si>
  <si>
    <t>貴社名</t>
    <rPh sb="0" eb="2">
      <t>キシャ</t>
    </rPh>
    <rPh sb="2" eb="3">
      <t>メイ</t>
    </rPh>
    <phoneticPr fontId="1"/>
  </si>
  <si>
    <t>フリガナ</t>
    <phoneticPr fontId="1"/>
  </si>
  <si>
    <t>注番</t>
    <rPh sb="0" eb="2">
      <t>チュウバン</t>
    </rPh>
    <phoneticPr fontId="1"/>
  </si>
  <si>
    <t>住所</t>
    <rPh sb="0" eb="2">
      <t>ジュウショ</t>
    </rPh>
    <phoneticPr fontId="1"/>
  </si>
  <si>
    <t>〒　</t>
    <phoneticPr fontId="1"/>
  </si>
  <si>
    <t>担当者</t>
    <rPh sb="0" eb="3">
      <t>タントウシャ</t>
    </rPh>
    <phoneticPr fontId="1"/>
  </si>
  <si>
    <t>TEL</t>
    <phoneticPr fontId="1"/>
  </si>
  <si>
    <t>FAX</t>
    <phoneticPr fontId="1"/>
  </si>
  <si>
    <t>納品先</t>
    <rPh sb="0" eb="2">
      <t>ノウヒン</t>
    </rPh>
    <rPh sb="2" eb="3">
      <t>サキ</t>
    </rPh>
    <phoneticPr fontId="1"/>
  </si>
  <si>
    <t>現場名</t>
    <rPh sb="0" eb="2">
      <t>ゲンバ</t>
    </rPh>
    <rPh sb="2" eb="3">
      <t>メイ</t>
    </rPh>
    <phoneticPr fontId="1"/>
  </si>
  <si>
    <t>納品先名</t>
    <rPh sb="0" eb="2">
      <t>ノウヒン</t>
    </rPh>
    <rPh sb="2" eb="3">
      <t>サキ</t>
    </rPh>
    <rPh sb="3" eb="4">
      <t>メイ</t>
    </rPh>
    <phoneticPr fontId="1"/>
  </si>
  <si>
    <t>〒</t>
    <phoneticPr fontId="1"/>
  </si>
  <si>
    <t>ご依頼内容</t>
    <rPh sb="1" eb="3">
      <t>イライ</t>
    </rPh>
    <rPh sb="3" eb="5">
      <t>ナイヨウ</t>
    </rPh>
    <phoneticPr fontId="1"/>
  </si>
  <si>
    <t>□</t>
  </si>
  <si>
    <t>ご注文</t>
    <rPh sb="1" eb="2">
      <t>チュウ</t>
    </rPh>
    <phoneticPr fontId="1"/>
  </si>
  <si>
    <t>お見積り</t>
  </si>
  <si>
    <t>リストにより選択できます。</t>
    <rPh sb="6" eb="8">
      <t>センタク</t>
    </rPh>
    <phoneticPr fontId="1"/>
  </si>
  <si>
    <r>
      <t>範囲</t>
    </r>
    <r>
      <rPr>
        <vertAlign val="superscript"/>
        <sz val="10"/>
        <color theme="1"/>
        <rFont val="游ゴシック"/>
        <family val="3"/>
        <charset val="128"/>
      </rPr>
      <t>※</t>
    </r>
    <rPh sb="0" eb="2">
      <t>ハンイ</t>
    </rPh>
    <phoneticPr fontId="1"/>
  </si>
  <si>
    <t>■</t>
  </si>
  <si>
    <r>
      <t>トラス金物及び文化シャッター製品</t>
    </r>
    <r>
      <rPr>
        <sz val="12"/>
        <color rgb="FFFF0000"/>
        <rFont val="游ゴシック"/>
        <family val="3"/>
        <charset val="128"/>
      </rPr>
      <t>※２</t>
    </r>
    <rPh sb="3" eb="5">
      <t>カナモノ</t>
    </rPh>
    <rPh sb="5" eb="6">
      <t>オヨ</t>
    </rPh>
    <rPh sb="7" eb="9">
      <t>ブンカ</t>
    </rPh>
    <rPh sb="14" eb="16">
      <t>セイヒン</t>
    </rPh>
    <phoneticPr fontId="1"/>
  </si>
  <si>
    <t>モートＷ</t>
    <phoneticPr fontId="1"/>
  </si>
  <si>
    <t>カラー：</t>
    <phoneticPr fontId="1"/>
  </si>
  <si>
    <t>シルキーホワイト</t>
  </si>
  <si>
    <t>台</t>
    <rPh sb="0" eb="1">
      <t>ダイ</t>
    </rPh>
    <phoneticPr fontId="1"/>
  </si>
  <si>
    <t>防火設備適合：</t>
    <phoneticPr fontId="1"/>
  </si>
  <si>
    <t>有</t>
  </si>
  <si>
    <t>サイズ(m)：</t>
    <phoneticPr fontId="1"/>
  </si>
  <si>
    <t>幅…</t>
    <rPh sb="0" eb="1">
      <t>ハバ</t>
    </rPh>
    <phoneticPr fontId="1"/>
  </si>
  <si>
    <t>高さ…</t>
    <rPh sb="0" eb="1">
      <t>タカ</t>
    </rPh>
    <phoneticPr fontId="1"/>
  </si>
  <si>
    <t>MPｼｱﾌﾟﾚｰﾄ102専用加工錐</t>
    <rPh sb="12" eb="14">
      <t>センヨウ</t>
    </rPh>
    <rPh sb="14" eb="16">
      <t>カコウ</t>
    </rPh>
    <rPh sb="16" eb="17">
      <t>キリ</t>
    </rPh>
    <phoneticPr fontId="1"/>
  </si>
  <si>
    <t>MPｼｱﾌﾟﾚｰﾄ67専用加工錐</t>
    <phoneticPr fontId="1"/>
  </si>
  <si>
    <t>MPｼｱﾌﾟﾚｰﾄ専用加工錐ストッパー※３</t>
    <rPh sb="9" eb="11">
      <t>センヨウ</t>
    </rPh>
    <rPh sb="11" eb="13">
      <t>カコウ</t>
    </rPh>
    <rPh sb="13" eb="14">
      <t>キリ</t>
    </rPh>
    <phoneticPr fontId="1"/>
  </si>
  <si>
    <t>トラスセット・台数</t>
    <rPh sb="7" eb="9">
      <t>ダイスウ</t>
    </rPh>
    <phoneticPr fontId="1"/>
  </si>
  <si>
    <t>寸タイプ_</t>
    <phoneticPr fontId="1"/>
  </si>
  <si>
    <t>16P</t>
    <phoneticPr fontId="1"/>
  </si>
  <si>
    <t>台</t>
    <phoneticPr fontId="1"/>
  </si>
  <si>
    <t>トラスタイプはリストにより選択できます。</t>
    <rPh sb="13" eb="15">
      <t>センタク</t>
    </rPh>
    <phoneticPr fontId="1"/>
  </si>
  <si>
    <t>※現場への直送の場合は必ず地図の添付をお願い致します。別途送料がかかる場合があります。</t>
    <rPh sb="1" eb="3">
      <t>ゲンバ</t>
    </rPh>
    <rPh sb="5" eb="7">
      <t>チョクソウ</t>
    </rPh>
    <rPh sb="8" eb="10">
      <t>バアイ</t>
    </rPh>
    <rPh sb="11" eb="12">
      <t>カナラ</t>
    </rPh>
    <rPh sb="13" eb="15">
      <t>チズ</t>
    </rPh>
    <rPh sb="16" eb="18">
      <t>テンプ</t>
    </rPh>
    <rPh sb="20" eb="21">
      <t>ネガイ</t>
    </rPh>
    <rPh sb="22" eb="23">
      <t>タ</t>
    </rPh>
    <rPh sb="27" eb="29">
      <t>ベット</t>
    </rPh>
    <rPh sb="29" eb="31">
      <t>ソウリョウ</t>
    </rPh>
    <rPh sb="35" eb="37">
      <t>バアイ</t>
    </rPh>
    <phoneticPr fontId="1"/>
  </si>
  <si>
    <t>※2　構造図や構造設計ツール(ＥＸＣＥＬツール)と合わせてお送りください。 トラス金物は必ず記載の文化シャッター製品と合わせて発注頂く必要があります。シャッターが取り付かない場合、構造図と合わせてお送りください。</t>
    <rPh sb="3" eb="6">
      <t>コウゾウズ</t>
    </rPh>
    <rPh sb="7" eb="9">
      <t>コウゾウ</t>
    </rPh>
    <rPh sb="9" eb="11">
      <t>セッケイ</t>
    </rPh>
    <rPh sb="25" eb="26">
      <t>ア</t>
    </rPh>
    <rPh sb="30" eb="31">
      <t>オク</t>
    </rPh>
    <rPh sb="41" eb="43">
      <t>カナモノ</t>
    </rPh>
    <rPh sb="44" eb="45">
      <t>カナラ</t>
    </rPh>
    <rPh sb="46" eb="48">
      <t>キサイ</t>
    </rPh>
    <rPh sb="49" eb="51">
      <t>ブンカ</t>
    </rPh>
    <rPh sb="56" eb="58">
      <t>セイヒン</t>
    </rPh>
    <rPh sb="59" eb="60">
      <t>ア</t>
    </rPh>
    <rPh sb="63" eb="65">
      <t>ハッチュウ</t>
    </rPh>
    <rPh sb="65" eb="66">
      <t>イタダ</t>
    </rPh>
    <rPh sb="67" eb="69">
      <t>ヒツヨウ</t>
    </rPh>
    <rPh sb="81" eb="82">
      <t>ト</t>
    </rPh>
    <rPh sb="83" eb="84">
      <t>ツ</t>
    </rPh>
    <rPh sb="87" eb="89">
      <t>バアイ</t>
    </rPh>
    <rPh sb="90" eb="93">
      <t>コウゾウズ</t>
    </rPh>
    <rPh sb="94" eb="95">
      <t>ア</t>
    </rPh>
    <rPh sb="99" eb="100">
      <t>オク</t>
    </rPh>
    <phoneticPr fontId="1"/>
  </si>
  <si>
    <t>※3　手加工により加工する場合に必要です。</t>
    <rPh sb="3" eb="4">
      <t>テ</t>
    </rPh>
    <rPh sb="4" eb="6">
      <t>カコウ</t>
    </rPh>
    <rPh sb="9" eb="11">
      <t>カコウ</t>
    </rPh>
    <rPh sb="13" eb="15">
      <t>バアイ</t>
    </rPh>
    <rPh sb="16" eb="18">
      <t>ヒツヨウ</t>
    </rPh>
    <phoneticPr fontId="1"/>
  </si>
  <si>
    <t>P</t>
    <phoneticPr fontId="1"/>
  </si>
  <si>
    <t>15P</t>
    <phoneticPr fontId="1"/>
  </si>
  <si>
    <t>17P</t>
    <phoneticPr fontId="1"/>
  </si>
  <si>
    <t>18P</t>
    <phoneticPr fontId="1"/>
  </si>
  <si>
    <t>名称</t>
    <rPh sb="0" eb="2">
      <t>メイショウ</t>
    </rPh>
    <phoneticPr fontId="1"/>
  </si>
  <si>
    <t>トラス1台当たりの個数</t>
    <rPh sb="4" eb="5">
      <t>ダイ</t>
    </rPh>
    <rPh sb="5" eb="6">
      <t>ア</t>
    </rPh>
    <rPh sb="9" eb="11">
      <t>コスウ</t>
    </rPh>
    <phoneticPr fontId="1"/>
  </si>
  <si>
    <t>備考</t>
    <rPh sb="0" eb="2">
      <t>ビコウ</t>
    </rPh>
    <phoneticPr fontId="1"/>
  </si>
  <si>
    <t>トラスセット　２寸タイプ</t>
    <rPh sb="8" eb="9">
      <t>スン</t>
    </rPh>
    <phoneticPr fontId="0"/>
  </si>
  <si>
    <t>２寸タイプ　上弦材－下弦材接合用Ｇ．ＰＬ</t>
  </si>
  <si>
    <t>２寸タイプ　斜材－下弦材（中央）接合用Ｇ．ＰＬ</t>
  </si>
  <si>
    <t>２寸タイプ　斜材－下弦材接合用Ｇ．ＰＬ</t>
  </si>
  <si>
    <t>２寸タイプ　斜材-上弦材接合用Ｇ．ＰＬ</t>
  </si>
  <si>
    <t>角鋼接合ピン65</t>
  </si>
  <si>
    <t>M20全ねじボルト(L230)</t>
  </si>
  <si>
    <t>イダリング(M20)</t>
  </si>
  <si>
    <t>MP座金</t>
  </si>
  <si>
    <t>M20両ねじボルト</t>
  </si>
  <si>
    <t>φ80座金</t>
  </si>
  <si>
    <t>MPシアプレート102</t>
  </si>
  <si>
    <t>MPシアプレート67</t>
  </si>
  <si>
    <t>トラスセット　４寸タイプ(15P)</t>
  </si>
  <si>
    <t>４寸タイプ　上弦材－下弦材接合用Ｇ．ＰＬ</t>
  </si>
  <si>
    <t>４寸タイプ　斜材－上弦材接合用Ｇ．ＰＬ</t>
  </si>
  <si>
    <t>４寸タイプ　斜材－下弦材接合用Ｇ．ＰＬ</t>
  </si>
  <si>
    <t>４寸タイプ　下弦材接合用Ｇ．ＰＬ（１５Ｐ用）</t>
  </si>
  <si>
    <t>M20中ボルト(L160)</t>
  </si>
  <si>
    <t>ハイブリッドナット(M20)</t>
  </si>
  <si>
    <t>トラスセット　４寸タイプ(16P)</t>
  </si>
  <si>
    <t>４寸タイプ　下弦材接合用Ｇ．ＰＬ（１６Ｐ用）</t>
  </si>
  <si>
    <t>その他既製品に関しては、別途ご確認ください。</t>
    <rPh sb="2" eb="3">
      <t>ホカ</t>
    </rPh>
    <rPh sb="3" eb="6">
      <t>キセイヒン</t>
    </rPh>
    <rPh sb="7" eb="8">
      <t>カン</t>
    </rPh>
    <rPh sb="12" eb="14">
      <t>ベット</t>
    </rPh>
    <rPh sb="15" eb="17">
      <t>カクニン</t>
    </rPh>
    <phoneticPr fontId="1"/>
  </si>
  <si>
    <t>尚、ＸＦ１５ＣＡＤデータより出力した既製品個数一覧表も提供可能ですので、お問い合わせください。</t>
    <rPh sb="0" eb="1">
      <t>ナオ</t>
    </rPh>
    <rPh sb="14" eb="16">
      <t>シュツリョク</t>
    </rPh>
    <rPh sb="18" eb="21">
      <t>キセイヒン</t>
    </rPh>
    <rPh sb="21" eb="23">
      <t>コスウ</t>
    </rPh>
    <rPh sb="23" eb="25">
      <t>イチラン</t>
    </rPh>
    <rPh sb="25" eb="26">
      <t>ヒョウ</t>
    </rPh>
    <rPh sb="27" eb="29">
      <t>テイキョウ</t>
    </rPh>
    <rPh sb="29" eb="31">
      <t>カノウ</t>
    </rPh>
    <rPh sb="37" eb="38">
      <t>ト</t>
    </rPh>
    <rPh sb="39" eb="40">
      <t>ア</t>
    </rPh>
    <phoneticPr fontId="1"/>
  </si>
  <si>
    <t>Ｍ１８ ＪＩＳ ブレース（ご注文・お見積り）書</t>
    <phoneticPr fontId="1"/>
  </si>
  <si>
    <t>２寸勾配タイプの場合に発注してください。</t>
    <rPh sb="1" eb="2">
      <t>スン</t>
    </rPh>
    <rPh sb="2" eb="4">
      <t>コウバイ</t>
    </rPh>
    <rPh sb="8" eb="10">
      <t>バアイ</t>
    </rPh>
    <rPh sb="11" eb="13">
      <t>ハッチュウ</t>
    </rPh>
    <phoneticPr fontId="1"/>
  </si>
  <si>
    <t>ご注文(ブレースのみ)</t>
    <rPh sb="1" eb="2">
      <t>チュウ</t>
    </rPh>
    <phoneticPr fontId="1"/>
  </si>
  <si>
    <r>
      <rPr>
        <sz val="10"/>
        <color rgb="FF050100"/>
        <rFont val="游ゴシック"/>
        <family val="3"/>
        <charset val="128"/>
        <scheme val="minor"/>
      </rPr>
      <t>基本仕様</t>
    </r>
  </si>
  <si>
    <r>
      <rPr>
        <sz val="10"/>
        <color rgb="FF050100"/>
        <rFont val="游ゴシック"/>
        <family val="3"/>
        <charset val="128"/>
        <scheme val="minor"/>
      </rPr>
      <t>JIS A 5540ブレース（規格羽子板使用）</t>
    </r>
  </si>
  <si>
    <t>指定項目</t>
    <phoneticPr fontId="1"/>
  </si>
  <si>
    <r>
      <rPr>
        <sz val="10"/>
        <color rgb="FF050100"/>
        <rFont val="游ゴシック"/>
        <family val="3"/>
        <charset val="128"/>
        <scheme val="minor"/>
      </rPr>
      <t>表面処理</t>
    </r>
  </si>
  <si>
    <t>錆止め(赤)</t>
  </si>
  <si>
    <t>ミルシート</t>
    <phoneticPr fontId="1"/>
  </si>
  <si>
    <t>要</t>
  </si>
  <si>
    <t>ターンバックル</t>
    <phoneticPr fontId="1"/>
  </si>
  <si>
    <t>パイプ</t>
  </si>
  <si>
    <r>
      <rPr>
        <sz val="10"/>
        <color rgb="FF050100"/>
        <rFont val="游ゴシック"/>
        <family val="3"/>
        <charset val="128"/>
        <scheme val="minor"/>
      </rPr>
      <t>No</t>
    </r>
  </si>
  <si>
    <r>
      <rPr>
        <sz val="10"/>
        <color rgb="FF050100"/>
        <rFont val="游ゴシック"/>
        <family val="3"/>
        <charset val="128"/>
        <scheme val="minor"/>
      </rPr>
      <t>ねじ呼び</t>
    </r>
  </si>
  <si>
    <r>
      <rPr>
        <sz val="10"/>
        <color rgb="FF050100"/>
        <rFont val="游ゴシック"/>
        <family val="3"/>
        <charset val="128"/>
        <scheme val="minor"/>
      </rPr>
      <t>全長（L）mm</t>
    </r>
  </si>
  <si>
    <r>
      <rPr>
        <sz val="10"/>
        <color rgb="FF050100"/>
        <rFont val="游ゴシック"/>
        <family val="3"/>
        <charset val="128"/>
        <scheme val="minor"/>
      </rPr>
      <t>数量</t>
    </r>
  </si>
  <si>
    <r>
      <rPr>
        <sz val="10"/>
        <color rgb="FF050100"/>
        <rFont val="游ゴシック"/>
        <family val="3"/>
        <charset val="128"/>
        <scheme val="minor"/>
      </rPr>
      <t>Ｍ18</t>
    </r>
  </si>
  <si>
    <t>mm</t>
  </si>
  <si>
    <t>本</t>
  </si>
  <si>
    <t>トラスタイプ、トラスの台数に応じて自動で計算しています。</t>
    <rPh sb="11" eb="13">
      <t>ダイスウ</t>
    </rPh>
    <rPh sb="14" eb="15">
      <t>オウ</t>
    </rPh>
    <rPh sb="17" eb="19">
      <t>ジドウ</t>
    </rPh>
    <rPh sb="20" eb="22">
      <t>ケイサン</t>
    </rPh>
    <phoneticPr fontId="1"/>
  </si>
  <si>
    <r>
      <t>トラスの振れ止め用。トラスピッチに応じて算入してください。</t>
    </r>
    <r>
      <rPr>
        <sz val="10"/>
        <color rgb="FFFF0000"/>
        <rFont val="游ゴシック"/>
        <family val="3"/>
        <charset val="128"/>
        <scheme val="minor"/>
      </rPr>
      <t>ボルトは別途発注して下さい。</t>
    </r>
    <rPh sb="4" eb="5">
      <t>フ</t>
    </rPh>
    <rPh sb="6" eb="7">
      <t>ド</t>
    </rPh>
    <rPh sb="8" eb="9">
      <t>ヨウ</t>
    </rPh>
    <rPh sb="17" eb="18">
      <t>オウ</t>
    </rPh>
    <rPh sb="20" eb="22">
      <t>サンニュウ</t>
    </rPh>
    <rPh sb="33" eb="35">
      <t>ベット</t>
    </rPh>
    <rPh sb="35" eb="37">
      <t>ハッチュウ</t>
    </rPh>
    <rPh sb="39" eb="40">
      <t>クダ</t>
    </rPh>
    <phoneticPr fontId="1"/>
  </si>
  <si>
    <t>〃</t>
    <phoneticPr fontId="1"/>
  </si>
  <si>
    <t>※　現場へ直送の場合は必ず地図の添付をお願いいたします。別途送料がかかる場合があります。</t>
    <phoneticPr fontId="1"/>
  </si>
  <si>
    <t>ブレース長さ(mm)</t>
    <rPh sb="4" eb="5">
      <t>ナガ</t>
    </rPh>
    <phoneticPr fontId="1"/>
  </si>
  <si>
    <t>※　ＨＴＢは納期が長くかかる場合がありますので、ご注意ください。</t>
    <rPh sb="6" eb="8">
      <t>ノウキ</t>
    </rPh>
    <rPh sb="9" eb="10">
      <t>ナガ</t>
    </rPh>
    <rPh sb="14" eb="16">
      <t>バアイ</t>
    </rPh>
    <rPh sb="25" eb="27">
      <t>チュウイ</t>
    </rPh>
    <phoneticPr fontId="1"/>
  </si>
  <si>
    <t>Br1</t>
    <phoneticPr fontId="1"/>
  </si>
  <si>
    <t>Br2</t>
    <phoneticPr fontId="1"/>
  </si>
  <si>
    <t>基本仕様</t>
    <phoneticPr fontId="1"/>
  </si>
  <si>
    <t>M18ブレース接合用ボルト</t>
    <rPh sb="7" eb="10">
      <t>セツゴウヨウ</t>
    </rPh>
    <phoneticPr fontId="1"/>
  </si>
  <si>
    <t>仕様</t>
    <rPh sb="0" eb="2">
      <t>シヨウ</t>
    </rPh>
    <phoneticPr fontId="1"/>
  </si>
  <si>
    <t>L=50mm。選択した表面処置と等級に規定するナット（1個）および座金（2枚）が付属されます。</t>
    <phoneticPr fontId="1"/>
  </si>
  <si>
    <t>F10T（表面処理なし）</t>
  </si>
  <si>
    <t>ご依頼に関するお問い合わせは0120-10-6781</t>
    <rPh sb="1" eb="3">
      <t>イライ</t>
    </rPh>
    <rPh sb="4" eb="5">
      <t>カン</t>
    </rPh>
    <rPh sb="8" eb="9">
      <t>ト</t>
    </rPh>
    <rPh sb="10" eb="11">
      <t>ア</t>
    </rPh>
    <phoneticPr fontId="1"/>
  </si>
  <si>
    <t>記入例</t>
    <rPh sb="0" eb="3">
      <t>キニュウレイ</t>
    </rPh>
    <phoneticPr fontId="1"/>
  </si>
  <si>
    <t>5.4以下</t>
    <rPh sb="3" eb="5">
      <t>イカ</t>
    </rPh>
    <phoneticPr fontId="1"/>
  </si>
  <si>
    <t>4.5以下</t>
    <rPh sb="3" eb="5">
      <t>イカ</t>
    </rPh>
    <phoneticPr fontId="1"/>
  </si>
  <si>
    <t>トラスタイプ（部品構成）</t>
    <rPh sb="7" eb="11">
      <t>ブヒンコウセイ</t>
    </rPh>
    <phoneticPr fontId="1"/>
  </si>
  <si>
    <t>15P</t>
  </si>
  <si>
    <t>金物とブレースで異なる場合はご入力ください。</t>
    <rPh sb="0" eb="2">
      <t>カナモノ</t>
    </rPh>
    <rPh sb="8" eb="9">
      <t>コト</t>
    </rPh>
    <rPh sb="11" eb="13">
      <t>バアイ</t>
    </rPh>
    <rPh sb="15" eb="17">
      <t>ニュウリョク</t>
    </rPh>
    <phoneticPr fontId="1"/>
  </si>
  <si>
    <t>（MP木造倉庫使用分）</t>
    <rPh sb="3" eb="7">
      <t>モクゾウソウコ</t>
    </rPh>
    <rPh sb="7" eb="9">
      <t>シヨウ</t>
    </rPh>
    <rPh sb="9" eb="10">
      <t>ブン</t>
    </rPh>
    <phoneticPr fontId="1"/>
  </si>
  <si>
    <t>「MP木造倉庫（ご注文･お見積書）」シートを先にご入力ください。</t>
    <rPh sb="3" eb="7">
      <t>モクゾウソウコ</t>
    </rPh>
    <rPh sb="9" eb="11">
      <t>チュウモン</t>
    </rPh>
    <rPh sb="13" eb="16">
      <t>ミツモリショ</t>
    </rPh>
    <rPh sb="22" eb="23">
      <t>サキ</t>
    </rPh>
    <rPh sb="25" eb="27">
      <t>ニュウリョク</t>
    </rPh>
    <phoneticPr fontId="1"/>
  </si>
  <si>
    <t>入力内容がこのシートにも反映されます。</t>
    <rPh sb="0" eb="4">
      <t>ニュウリョクナイヨウ</t>
    </rPh>
    <rPh sb="12" eb="14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</si>
</sst>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theme="1"/>
      <name val="游明朝"/>
      <family val="2"/>
      <charset val="128"/>
    </font>
    <font>
      <sz val="6"/>
      <name val="游明朝"/>
      <family val="2"/>
      <charset val="128"/>
    </font>
    <font>
      <sz val="10"/>
      <color theme="1"/>
      <name val="游ゴシック"/>
      <family val="3"/>
      <charset val="128"/>
    </font>
    <font>
      <vertAlign val="superscript"/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50100"/>
      <name val="游ゴシック"/>
      <family val="3"/>
      <charset val="128"/>
      <scheme val="minor"/>
    </font>
    <font>
      <sz val="10"/>
      <color rgb="FF0000FF"/>
      <name val="游ゴシック"/>
      <family val="3"/>
      <charset val="128"/>
    </font>
    <font>
      <b/>
      <sz val="10"/>
      <color rgb="FF0000FF"/>
      <name val="游ゴシック"/>
      <family val="3"/>
      <charset val="128"/>
    </font>
    <font>
      <sz val="10"/>
      <color rgb="FF0000FF"/>
      <name val="游ゴシック"/>
      <family val="3"/>
      <charset val="128"/>
      <scheme val="minor"/>
    </font>
    <font>
      <u/>
      <sz val="10"/>
      <color rgb="FF0000FF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sz val="10"/>
      <color rgb="FF0000FF"/>
      <name val="游明朝"/>
      <family val="2"/>
      <charset val="128"/>
    </font>
    <font>
      <b/>
      <sz val="10"/>
      <color rgb="FFFF0000"/>
      <name val="游ゴシック"/>
      <family val="3"/>
      <charset val="128"/>
    </font>
    <font>
      <sz val="9"/>
      <color theme="1"/>
      <name val="游明朝"/>
      <family val="2"/>
      <charset val="128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明朝"/>
      <family val="2"/>
      <charset val="128"/>
    </font>
    <font>
      <sz val="12"/>
      <color rgb="FFFF0000"/>
      <name val="游ゴシック"/>
      <family val="3"/>
      <charset val="128"/>
    </font>
    <font>
      <sz val="10"/>
      <color rgb="FFFF0000"/>
      <name val="游明朝"/>
      <family val="2"/>
      <charset val="128"/>
    </font>
    <font>
      <sz val="10"/>
      <color rgb="FFFF0000"/>
      <name val="游明朝"/>
      <family val="1"/>
      <charset val="128"/>
    </font>
    <font>
      <u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0F3"/>
        <bgColor indexed="64"/>
      </patternFill>
    </fill>
    <fill>
      <patternFill patternType="solid">
        <fgColor theme="3" tint="0.7999816888943144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2E2F56"/>
      </left>
      <right/>
      <top style="thin">
        <color rgb="FF2E2F56"/>
      </top>
      <bottom style="thin">
        <color rgb="FF2E2F56"/>
      </bottom>
      <diagonal/>
    </border>
    <border>
      <left/>
      <right/>
      <top style="thin">
        <color rgb="FF2E2F56"/>
      </top>
      <bottom style="thin">
        <color rgb="FF2E2F56"/>
      </bottom>
      <diagonal/>
    </border>
    <border>
      <left/>
      <right/>
      <top style="thin">
        <color auto="1"/>
      </top>
      <bottom style="thin">
        <color rgb="FF2E2F56"/>
      </bottom>
      <diagonal/>
    </border>
    <border>
      <left/>
      <right style="thin">
        <color auto="1"/>
      </right>
      <top style="thin">
        <color auto="1"/>
      </top>
      <bottom style="thin">
        <color rgb="FF2E2F56"/>
      </bottom>
      <diagonal/>
    </border>
    <border>
      <left/>
      <right style="hair">
        <color auto="1"/>
      </right>
      <top style="thin">
        <color auto="1"/>
      </top>
      <bottom style="thin">
        <color rgb="FF2E2F56"/>
      </bottom>
      <diagonal/>
    </border>
    <border>
      <left style="thin">
        <color auto="1"/>
      </left>
      <right/>
      <top style="thin">
        <color auto="1"/>
      </top>
      <bottom style="thin">
        <color rgb="FF2E2F56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rgb="FF2E2F56"/>
      </left>
      <right style="hair">
        <color rgb="FF2E2F56"/>
      </right>
      <top style="hair">
        <color rgb="FF2E2F56"/>
      </top>
      <bottom style="hair">
        <color rgb="FF2E2F56"/>
      </bottom>
      <diagonal/>
    </border>
    <border>
      <left style="hair">
        <color rgb="FF2E2F56"/>
      </left>
      <right style="hair">
        <color rgb="FF2E2F56"/>
      </right>
      <top style="hair">
        <color rgb="FF2E2F56"/>
      </top>
      <bottom style="hair">
        <color rgb="FF2E2F56"/>
      </bottom>
      <diagonal/>
    </border>
    <border>
      <left/>
      <right style="thin">
        <color indexed="64"/>
      </right>
      <top style="thin">
        <color rgb="FF2E2F56"/>
      </top>
      <bottom style="thin">
        <color rgb="FF2E2F56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rgb="FF2E2F56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rgb="FF2E2F56"/>
      </left>
      <right style="hair">
        <color rgb="FF2E2F56"/>
      </right>
      <top style="thin">
        <color rgb="FF2E2F56"/>
      </top>
      <bottom style="hair">
        <color rgb="FF2E2F56"/>
      </bottom>
      <diagonal/>
    </border>
    <border>
      <left style="hair">
        <color rgb="FF2E2F56"/>
      </left>
      <right style="hair">
        <color rgb="FF2E2F56"/>
      </right>
      <top style="thin">
        <color rgb="FF2E2F56"/>
      </top>
      <bottom style="hair">
        <color rgb="FF2E2F56"/>
      </bottom>
      <diagonal/>
    </border>
    <border>
      <left style="hair">
        <color rgb="FF2E2F56"/>
      </left>
      <right style="thin">
        <color rgb="FF2E2F56"/>
      </right>
      <top style="thin">
        <color rgb="FF2E2F56"/>
      </top>
      <bottom style="hair">
        <color rgb="FF2E2F56"/>
      </bottom>
      <diagonal/>
    </border>
    <border>
      <left style="hair">
        <color rgb="FF2E2F56"/>
      </left>
      <right style="thin">
        <color rgb="FF2E2F56"/>
      </right>
      <top style="hair">
        <color rgb="FF2E2F56"/>
      </top>
      <bottom style="hair">
        <color rgb="FF2E2F56"/>
      </bottom>
      <diagonal/>
    </border>
    <border>
      <left style="thin">
        <color rgb="FF2E2F56"/>
      </left>
      <right style="hair">
        <color rgb="FF2E2F56"/>
      </right>
      <top style="hair">
        <color rgb="FF2E2F56"/>
      </top>
      <bottom style="thin">
        <color rgb="FF2E2F56"/>
      </bottom>
      <diagonal/>
    </border>
    <border>
      <left style="hair">
        <color rgb="FF2E2F56"/>
      </left>
      <right style="hair">
        <color rgb="FF2E2F56"/>
      </right>
      <top style="hair">
        <color rgb="FF2E2F56"/>
      </top>
      <bottom style="thin">
        <color rgb="FF2E2F56"/>
      </bottom>
      <diagonal/>
    </border>
    <border>
      <left style="hair">
        <color rgb="FF2E2F56"/>
      </left>
      <right style="thin">
        <color rgb="FF2E2F56"/>
      </right>
      <top style="hair">
        <color rgb="FF2E2F56"/>
      </top>
      <bottom style="thin">
        <color rgb="FF2E2F56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</cellStyleXfs>
  <cellXfs count="2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5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0" borderId="42" xfId="0" applyFont="1" applyBorder="1">
      <alignment vertical="center"/>
    </xf>
    <xf numFmtId="0" fontId="2" fillId="2" borderId="26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top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2" fillId="3" borderId="26" xfId="0" applyFont="1" applyFill="1" applyBorder="1" applyProtection="1">
      <alignment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2" fillId="0" borderId="58" xfId="0" applyFont="1" applyBorder="1">
      <alignment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70" xfId="0" applyFont="1" applyFill="1" applyBorder="1" applyAlignment="1">
      <alignment horizontal="center" vertical="center"/>
    </xf>
    <xf numFmtId="0" fontId="2" fillId="0" borderId="73" xfId="0" applyFont="1" applyBorder="1">
      <alignment vertical="center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left" vertical="center" shrinkToFit="1"/>
    </xf>
    <xf numFmtId="0" fontId="2" fillId="0" borderId="38" xfId="0" applyFont="1" applyBorder="1">
      <alignment vertical="center"/>
    </xf>
    <xf numFmtId="0" fontId="4" fillId="0" borderId="71" xfId="0" applyFont="1" applyBorder="1" applyAlignment="1">
      <alignment horizontal="center" vertical="center"/>
    </xf>
    <xf numFmtId="0" fontId="4" fillId="0" borderId="69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32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3" borderId="64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2" fillId="0" borderId="45" xfId="0" applyFont="1" applyBorder="1">
      <alignment vertical="center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left" vertical="center" shrinkToFit="1"/>
    </xf>
    <xf numFmtId="0" fontId="4" fillId="3" borderId="77" xfId="0" applyFont="1" applyFill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right" vertical="center"/>
    </xf>
    <xf numFmtId="0" fontId="4" fillId="0" borderId="64" xfId="0" applyFont="1" applyBorder="1" applyAlignment="1">
      <alignment horizontal="center" vertical="center"/>
    </xf>
    <xf numFmtId="0" fontId="4" fillId="0" borderId="50" xfId="0" applyFont="1" applyBorder="1">
      <alignment vertical="center"/>
    </xf>
    <xf numFmtId="0" fontId="4" fillId="0" borderId="50" xfId="0" applyFont="1" applyBorder="1" applyAlignment="1">
      <alignment vertical="center" shrinkToFit="1"/>
    </xf>
    <xf numFmtId="0" fontId="4" fillId="0" borderId="50" xfId="0" applyFont="1" applyBorder="1" applyAlignment="1">
      <alignment horizontal="right" vertical="center"/>
    </xf>
    <xf numFmtId="0" fontId="4" fillId="0" borderId="38" xfId="0" applyFont="1" applyBorder="1" applyAlignment="1">
      <alignment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76" xfId="0" applyFont="1" applyBorder="1" applyAlignment="1">
      <alignment horizontal="left" vertical="center" shrinkToFit="1"/>
    </xf>
    <xf numFmtId="0" fontId="4" fillId="3" borderId="72" xfId="0" applyFont="1" applyFill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right" vertical="center" shrinkToFit="1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7" fontId="2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7" fillId="0" borderId="65" xfId="0" applyFont="1" applyBorder="1" applyAlignment="1">
      <alignment horizontal="center" vertical="top" wrapText="1"/>
    </xf>
    <xf numFmtId="1" fontId="8" fillId="0" borderId="65" xfId="0" applyNumberFormat="1" applyFont="1" applyBorder="1" applyAlignment="1">
      <alignment horizontal="center" vertical="top" shrinkToFit="1"/>
    </xf>
    <xf numFmtId="0" fontId="7" fillId="0" borderId="66" xfId="0" applyFont="1" applyBorder="1" applyAlignment="1">
      <alignment vertical="top" wrapText="1"/>
    </xf>
    <xf numFmtId="0" fontId="7" fillId="0" borderId="81" xfId="0" applyFont="1" applyBorder="1" applyAlignment="1">
      <alignment vertical="top" wrapText="1"/>
    </xf>
    <xf numFmtId="0" fontId="7" fillId="4" borderId="66" xfId="0" applyFont="1" applyFill="1" applyBorder="1" applyAlignment="1" applyProtection="1">
      <alignment horizontal="center" vertical="top" wrapText="1"/>
      <protection locked="0"/>
    </xf>
    <xf numFmtId="1" fontId="8" fillId="0" borderId="82" xfId="0" applyNumberFormat="1" applyFont="1" applyBorder="1" applyAlignment="1">
      <alignment horizontal="center" vertical="top" shrinkToFit="1"/>
    </xf>
    <xf numFmtId="0" fontId="7" fillId="0" borderId="83" xfId="0" applyFont="1" applyBorder="1" applyAlignment="1" applyProtection="1">
      <alignment horizontal="center" vertical="top" wrapText="1"/>
      <protection locked="0"/>
    </xf>
    <xf numFmtId="0" fontId="7" fillId="0" borderId="83" xfId="0" applyFont="1" applyBorder="1" applyAlignment="1">
      <alignment vertical="top" wrapText="1"/>
    </xf>
    <xf numFmtId="0" fontId="7" fillId="0" borderId="84" xfId="0" applyFont="1" applyBorder="1" applyAlignment="1">
      <alignment vertical="top" wrapText="1"/>
    </xf>
    <xf numFmtId="1" fontId="8" fillId="0" borderId="82" xfId="0" applyNumberFormat="1" applyFont="1" applyBorder="1" applyAlignment="1">
      <alignment horizontal="center" vertical="center" shrinkToFit="1"/>
    </xf>
    <xf numFmtId="0" fontId="7" fillId="4" borderId="83" xfId="0" applyFont="1" applyFill="1" applyBorder="1" applyAlignment="1" applyProtection="1">
      <alignment horizontal="center" vertical="top" wrapText="1"/>
      <protection locked="0"/>
    </xf>
    <xf numFmtId="0" fontId="7" fillId="0" borderId="8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4" fillId="3" borderId="50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32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45" xfId="0" applyFont="1" applyFill="1" applyBorder="1" applyAlignment="1" applyProtection="1">
      <alignment horizontal="left" vertical="center"/>
      <protection locked="0"/>
    </xf>
    <xf numFmtId="0" fontId="2" fillId="3" borderId="40" xfId="0" applyFont="1" applyFill="1" applyBorder="1" applyAlignment="1" applyProtection="1">
      <alignment horizontal="left" vertical="center"/>
      <protection locked="0"/>
    </xf>
    <xf numFmtId="0" fontId="2" fillId="3" borderId="39" xfId="0" applyFont="1" applyFill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3" borderId="52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>
      <alignment horizontal="left" vertical="center" shrinkToFit="1"/>
    </xf>
    <xf numFmtId="0" fontId="4" fillId="0" borderId="33" xfId="0" applyFont="1" applyBorder="1" applyAlignment="1">
      <alignment vertical="center" shrinkToFit="1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3" borderId="73" xfId="0" applyFont="1" applyFill="1" applyBorder="1" applyAlignment="1" applyProtection="1">
      <alignment horizontal="center" vertical="center"/>
      <protection locked="0"/>
    </xf>
    <xf numFmtId="0" fontId="4" fillId="3" borderId="71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49" fontId="10" fillId="3" borderId="42" xfId="0" applyNumberFormat="1" applyFont="1" applyFill="1" applyBorder="1" applyAlignment="1" applyProtection="1">
      <alignment horizontal="left" vertical="center"/>
      <protection locked="0"/>
    </xf>
    <xf numFmtId="49" fontId="10" fillId="3" borderId="27" xfId="0" applyNumberFormat="1" applyFont="1" applyFill="1" applyBorder="1" applyAlignment="1" applyProtection="1">
      <alignment horizontal="left" vertical="center"/>
      <protection locked="0"/>
    </xf>
    <xf numFmtId="49" fontId="10" fillId="3" borderId="28" xfId="0" applyNumberFormat="1" applyFont="1" applyFill="1" applyBorder="1" applyAlignment="1" applyProtection="1">
      <alignment horizontal="left" vertical="center"/>
      <protection locked="0"/>
    </xf>
    <xf numFmtId="0" fontId="2" fillId="3" borderId="33" xfId="0" applyFont="1" applyFill="1" applyBorder="1" applyAlignment="1" applyProtection="1">
      <alignment horizontal="left" vertical="center"/>
      <protection locked="0"/>
    </xf>
    <xf numFmtId="0" fontId="2" fillId="3" borderId="30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52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49" fontId="2" fillId="3" borderId="24" xfId="0" applyNumberFormat="1" applyFont="1" applyFill="1" applyBorder="1" applyAlignment="1" applyProtection="1">
      <alignment horizontal="left" vertical="center"/>
      <protection locked="0"/>
    </xf>
    <xf numFmtId="49" fontId="2" fillId="3" borderId="21" xfId="0" applyNumberFormat="1" applyFont="1" applyFill="1" applyBorder="1" applyAlignment="1" applyProtection="1">
      <alignment horizontal="left" vertical="center"/>
      <protection locked="0"/>
    </xf>
    <xf numFmtId="49" fontId="2" fillId="3" borderId="22" xfId="0" applyNumberFormat="1" applyFont="1" applyFill="1" applyBorder="1" applyAlignment="1" applyProtection="1">
      <alignment horizontal="left" vertical="center"/>
      <protection locked="0"/>
    </xf>
    <xf numFmtId="49" fontId="2" fillId="3" borderId="44" xfId="0" applyNumberFormat="1" applyFont="1" applyFill="1" applyBorder="1" applyAlignment="1" applyProtection="1">
      <alignment horizontal="left" vertical="center"/>
      <protection locked="0"/>
    </xf>
    <xf numFmtId="49" fontId="2" fillId="3" borderId="25" xfId="0" applyNumberFormat="1" applyFont="1" applyFill="1" applyBorder="1" applyAlignment="1" applyProtection="1">
      <alignment horizontal="left" vertical="center"/>
      <protection locked="0"/>
    </xf>
    <xf numFmtId="49" fontId="2" fillId="3" borderId="53" xfId="0" applyNumberFormat="1" applyFont="1" applyFill="1" applyBorder="1" applyAlignment="1" applyProtection="1">
      <alignment horizontal="left" vertical="center"/>
      <protection locked="0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3" borderId="64" xfId="0" applyFont="1" applyFill="1" applyBorder="1" applyAlignment="1" applyProtection="1">
      <alignment horizontal="left" vertical="center"/>
      <protection locked="0"/>
    </xf>
    <xf numFmtId="0" fontId="2" fillId="3" borderId="50" xfId="0" applyFont="1" applyFill="1" applyBorder="1" applyAlignment="1" applyProtection="1">
      <alignment horizontal="left" vertical="center"/>
      <protection locked="0"/>
    </xf>
    <xf numFmtId="0" fontId="2" fillId="3" borderId="51" xfId="0" applyFont="1" applyFill="1" applyBorder="1" applyAlignment="1" applyProtection="1">
      <alignment horizontal="left" vertical="center"/>
      <protection locked="0"/>
    </xf>
    <xf numFmtId="0" fontId="2" fillId="3" borderId="47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35" xfId="0" applyFont="1" applyFill="1" applyBorder="1" applyAlignment="1" applyProtection="1">
      <alignment horizontal="left" vertical="center"/>
      <protection locked="0"/>
    </xf>
    <xf numFmtId="1" fontId="18" fillId="0" borderId="0" xfId="0" applyNumberFormat="1" applyFont="1" applyAlignment="1">
      <alignment horizontal="left" vertical="top" shrinkToFit="1"/>
    </xf>
    <xf numFmtId="0" fontId="8" fillId="0" borderId="83" xfId="0" applyFont="1" applyBorder="1" applyAlignment="1">
      <alignment horizontal="center" vertical="top" wrapText="1"/>
    </xf>
    <xf numFmtId="0" fontId="7" fillId="0" borderId="83" xfId="0" applyFont="1" applyBorder="1" applyAlignment="1">
      <alignment horizontal="center" vertical="top" wrapText="1"/>
    </xf>
    <xf numFmtId="0" fontId="7" fillId="0" borderId="83" xfId="0" applyFont="1" applyBorder="1" applyAlignment="1" applyProtection="1">
      <alignment horizontal="center" vertical="top" wrapText="1"/>
      <protection locked="0"/>
    </xf>
    <xf numFmtId="0" fontId="7" fillId="4" borderId="66" xfId="0" applyFont="1" applyFill="1" applyBorder="1" applyAlignment="1" applyProtection="1">
      <alignment horizontal="center" vertical="top" wrapText="1"/>
      <protection locked="0"/>
    </xf>
    <xf numFmtId="0" fontId="7" fillId="0" borderId="66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7" fillId="0" borderId="83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center" vertical="top" wrapText="1"/>
    </xf>
    <xf numFmtId="0" fontId="8" fillId="0" borderId="78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4" borderId="79" xfId="0" applyFont="1" applyFill="1" applyBorder="1" applyAlignment="1" applyProtection="1">
      <alignment horizontal="center" vertical="center" wrapText="1"/>
      <protection locked="0"/>
    </xf>
    <xf numFmtId="0" fontId="7" fillId="4" borderId="80" xfId="0" applyFont="1" applyFill="1" applyBorder="1" applyAlignment="1" applyProtection="1">
      <alignment horizontal="center" vertical="center" wrapText="1"/>
      <protection locked="0"/>
    </xf>
    <xf numFmtId="0" fontId="7" fillId="0" borderId="81" xfId="0" applyFont="1" applyBorder="1" applyAlignment="1">
      <alignment horizontal="center" vertical="top" wrapText="1"/>
    </xf>
    <xf numFmtId="57" fontId="2" fillId="0" borderId="0" xfId="0" applyNumberFormat="1" applyFont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top" wrapText="1"/>
    </xf>
    <xf numFmtId="0" fontId="7" fillId="0" borderId="66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shrinkToFit="1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7" fillId="4" borderId="66" xfId="0" applyFont="1" applyFill="1" applyBorder="1" applyAlignment="1" applyProtection="1">
      <alignment horizontal="center" vertical="center"/>
      <protection locked="0"/>
    </xf>
    <xf numFmtId="0" fontId="7" fillId="4" borderId="8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4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7" fillId="0" borderId="66" xfId="0" applyFont="1" applyBorder="1" applyAlignment="1" applyProtection="1">
      <alignment horizontal="center" vertical="top" wrapText="1"/>
    </xf>
    <xf numFmtId="0" fontId="7" fillId="0" borderId="66" xfId="0" applyFont="1" applyBorder="1" applyAlignment="1" applyProtection="1">
      <alignment horizontal="center" vertical="top" wrapText="1"/>
    </xf>
    <xf numFmtId="0" fontId="2" fillId="2" borderId="23" xfId="0" applyFont="1" applyFill="1" applyBorder="1" applyAlignment="1" applyProtection="1">
      <alignment horizontal="left" vertical="center"/>
    </xf>
    <xf numFmtId="0" fontId="2" fillId="2" borderId="27" xfId="0" applyFont="1" applyFill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2" fillId="2" borderId="31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30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2" borderId="50" xfId="0" applyFont="1" applyFill="1" applyBorder="1" applyAlignment="1" applyProtection="1">
      <alignment horizontal="left" vertical="center"/>
    </xf>
    <xf numFmtId="0" fontId="2" fillId="2" borderId="51" xfId="0" applyFont="1" applyFill="1" applyBorder="1" applyAlignment="1" applyProtection="1">
      <alignment horizontal="left" vertical="center"/>
    </xf>
    <xf numFmtId="0" fontId="2" fillId="2" borderId="34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left" vertical="center"/>
    </xf>
  </cellXfs>
  <cellStyles count="3">
    <cellStyle name="標準" xfId="0" builtinId="0"/>
    <cellStyle name="標準 2" xfId="1" xr:uid="{B3064AEF-DA3C-4D96-8435-F51146E72069}"/>
    <cellStyle name="標準 3" xfId="2" xr:uid="{2CA6BAD9-08A6-498B-A141-5524B79EEF3A}"/>
  </cellStyles>
  <dxfs count="1">
    <dxf>
      <font>
        <color theme="0"/>
      </font>
      <fill>
        <patternFill>
          <bgColor theme="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0000FF"/>
      <color rgb="FFFF00FF"/>
      <color rgb="FFEDF0F3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159620</xdr:colOff>
      <xdr:row>0</xdr:row>
      <xdr:rowOff>0</xdr:rowOff>
    </xdr:from>
    <xdr:to>
      <xdr:col>11</xdr:col>
      <xdr:colOff>411909</xdr:colOff>
      <xdr:row>1</xdr:row>
      <xdr:rowOff>190499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8D0C50B8-85E6-E292-8CD5-D51BCD3B67A1}"/>
            </a:ext>
          </a:extLst>
        </xdr:cNvPr>
        <xdr:cNvSpPr/>
      </xdr:nvSpPr>
      <xdr:spPr>
        <a:xfrm rot="10800000">
          <a:off x="5675837" y="0"/>
          <a:ext cx="1478115" cy="397564"/>
        </a:xfrm>
        <a:prstGeom prst="downArrow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122308</xdr:colOff>
      <xdr:row>34</xdr:row>
      <xdr:rowOff>34950</xdr:rowOff>
    </xdr:from>
    <xdr:ext cx="1081418" cy="317012"/>
    <xdr:pic>
      <xdr:nvPicPr>
        <xdr:cNvPr id="4" name="image1.jpeg">
          <a:extLst>
            <a:ext uri="{FF2B5EF4-FFF2-40B4-BE49-F238E27FC236}">
              <a16:creationId xmlns:a16="http://schemas.microsoft.com/office/drawing/2014/main" id="{29D0B5B8-E499-480E-86B0-88C04497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4786" y="9129254"/>
          <a:ext cx="1081418" cy="317012"/>
        </a:xfrm>
        <a:prstGeom prst="rect">
          <a:avLst/>
        </a:prstGeom>
      </xdr:spPr>
    </xdr:pic>
    <xdr:clientData/>
  </xdr:oneCellAnchor>
  <xdr:twoCellAnchor editAs="oneCell">
    <xdr:from>
      <xdr:col>16</xdr:col>
      <xdr:colOff>453889</xdr:colOff>
      <xdr:row>5</xdr:row>
      <xdr:rowOff>28990</xdr:rowOff>
    </xdr:from>
    <xdr:to>
      <xdr:col>23</xdr:col>
      <xdr:colOff>569569</xdr:colOff>
      <xdr:row>28</xdr:row>
      <xdr:rowOff>24850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51BB6B6-7E4F-E5EB-6558-A4562D50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0237" y="948360"/>
          <a:ext cx="4174158" cy="672962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77720</xdr:colOff>
      <xdr:row>38</xdr:row>
      <xdr:rowOff>29841</xdr:rowOff>
    </xdr:from>
    <xdr:ext cx="1081418" cy="317012"/>
    <xdr:pic>
      <xdr:nvPicPr>
        <xdr:cNvPr id="2" name="image1.jpeg">
          <a:extLst>
            <a:ext uri="{FF2B5EF4-FFF2-40B4-BE49-F238E27FC236}">
              <a16:creationId xmlns:a16="http://schemas.microsoft.com/office/drawing/2014/main" id="{CB3F9DB1-B04E-4C42-9145-D4FCB1FC8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0320" y="8888091"/>
          <a:ext cx="1081418" cy="317012"/>
        </a:xfrm>
        <a:prstGeom prst="rect">
          <a:avLst/>
        </a:prstGeom>
      </xdr:spPr>
    </xdr:pic>
    <xdr:clientData/>
  </xdr:oneCellAnchor>
  <xdr:twoCellAnchor>
    <xdr:from>
      <xdr:col>9</xdr:col>
      <xdr:colOff>207065</xdr:colOff>
      <xdr:row>0</xdr:row>
      <xdr:rowOff>31198</xdr:rowOff>
    </xdr:from>
    <xdr:to>
      <xdr:col>11</xdr:col>
      <xdr:colOff>446654</xdr:colOff>
      <xdr:row>2</xdr:row>
      <xdr:rowOff>8282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C88C332C-E7C0-4517-8C49-440A3E61E6B4}"/>
            </a:ext>
          </a:extLst>
        </xdr:cNvPr>
        <xdr:cNvSpPr/>
      </xdr:nvSpPr>
      <xdr:spPr>
        <a:xfrm rot="10800000">
          <a:off x="5723282" y="31198"/>
          <a:ext cx="1465415" cy="391214"/>
        </a:xfrm>
        <a:prstGeom prst="downArrow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85725</xdr:colOff>
      <xdr:row>41</xdr:row>
      <xdr:rowOff>76200</xdr:rowOff>
    </xdr:from>
    <xdr:to>
      <xdr:col>11</xdr:col>
      <xdr:colOff>521335</xdr:colOff>
      <xdr:row>41</xdr:row>
      <xdr:rowOff>3279648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645D7D5-239F-7B35-CC10-CFFB9EF4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7286625"/>
          <a:ext cx="5928360" cy="32034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3\koho\Users\shinoda1\Desktop\&#12488;&#12521;&#12473;&#12473;&#12497;&#12531;&#34920;&#20316;&#25104;\&#12488;&#12521;&#12473;&#12473;&#12497;&#1253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ラス重量"/>
      <sheetName val="TODO"/>
      <sheetName val="トラス変形"/>
      <sheetName val="スラスト"/>
      <sheetName val="複合応力計算式"/>
      <sheetName val="SP計算説明"/>
      <sheetName val="SP計算"/>
      <sheetName val="割裂計算"/>
      <sheetName val="90°"/>
      <sheetName val="ボルト長さ"/>
      <sheetName val="ツールの適用範囲"/>
      <sheetName val="シアプレート説明"/>
      <sheetName val="コスト"/>
      <sheetName val="トラス特徴"/>
      <sheetName val="スパン表"/>
      <sheetName val="SPx3メモ"/>
      <sheetName val="TODOmemo "/>
      <sheetName val="荷重条件設定用"/>
      <sheetName val="チェックリスト"/>
      <sheetName val="初期仮スパン表"/>
      <sheetName val="パンフ用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Qa</v>
          </cell>
          <cell r="V3" t="str">
            <v>Ta</v>
          </cell>
        </row>
        <row r="4">
          <cell r="T4" t="str">
            <v>2xRP-10</v>
          </cell>
          <cell r="U4">
            <v>9</v>
          </cell>
          <cell r="V4">
            <v>22.2</v>
          </cell>
        </row>
        <row r="5">
          <cell r="T5" t="str">
            <v>PZ-HDP-20CN</v>
          </cell>
          <cell r="U5">
            <v>8.5</v>
          </cell>
          <cell r="V5">
            <v>24.5</v>
          </cell>
        </row>
        <row r="7">
          <cell r="T7" t="str">
            <v>PS-OPSU</v>
          </cell>
          <cell r="U7">
            <v>8.5</v>
          </cell>
          <cell r="V7">
            <v>24.5</v>
          </cell>
        </row>
        <row r="8">
          <cell r="T8" t="str">
            <v>PSBP-45</v>
          </cell>
          <cell r="U8">
            <v>9.3000000000000007</v>
          </cell>
          <cell r="V8">
            <v>45.9</v>
          </cell>
        </row>
        <row r="9">
          <cell r="T9" t="str">
            <v>PSBP-75</v>
          </cell>
          <cell r="U9">
            <v>9.3000000000000007</v>
          </cell>
          <cell r="V9">
            <v>75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916B3-C2BA-4A7E-AEA9-77BDAAE78009}">
  <sheetPr codeName="Sheet1"/>
  <dimension ref="C1:R44"/>
  <sheetViews>
    <sheetView showGridLines="0" tabSelected="1" view="pageBreakPreview" zoomScaleNormal="100" zoomScaleSheetLayoutView="100" workbookViewId="0">
      <selection activeCell="F5" sqref="F5"/>
    </sheetView>
  </sheetViews>
  <sheetFormatPr defaultColWidth="8.7109375" defaultRowHeight="16.5" outlineLevelRow="1" x14ac:dyDescent="0.35"/>
  <cols>
    <col min="1" max="1" width="8.7109375" style="1"/>
    <col min="2" max="2" width="0.85546875" style="1" customWidth="1"/>
    <col min="3" max="12" width="8.7109375" style="1"/>
    <col min="13" max="13" width="0.5703125" style="1" customWidth="1"/>
    <col min="14" max="14" width="8.7109375" style="21"/>
    <col min="15" max="16384" width="8.7109375" style="1"/>
  </cols>
  <sheetData>
    <row r="1" spans="3:18" x14ac:dyDescent="0.35">
      <c r="C1" s="21" t="s">
        <v>0</v>
      </c>
      <c r="N1" s="30" t="s">
        <v>1</v>
      </c>
    </row>
    <row r="2" spans="3:18" ht="12" customHeight="1" x14ac:dyDescent="0.35">
      <c r="C2" s="169" t="s">
        <v>2</v>
      </c>
      <c r="D2" s="169"/>
      <c r="E2" s="169"/>
      <c r="F2" s="169"/>
      <c r="G2" s="169"/>
      <c r="H2" s="169"/>
      <c r="I2" s="169"/>
    </row>
    <row r="3" spans="3:18" ht="12" customHeight="1" x14ac:dyDescent="0.35">
      <c r="C3" s="169"/>
      <c r="D3" s="169"/>
      <c r="E3" s="169"/>
      <c r="F3" s="169"/>
      <c r="G3" s="169"/>
      <c r="H3" s="169"/>
      <c r="I3" s="169"/>
      <c r="J3" s="167" t="s">
        <v>3</v>
      </c>
      <c r="K3" s="167"/>
      <c r="L3" s="167"/>
    </row>
    <row r="4" spans="3:18" x14ac:dyDescent="0.35">
      <c r="I4" s="4"/>
      <c r="J4" s="168" t="s">
        <v>4</v>
      </c>
      <c r="K4" s="168"/>
      <c r="L4" s="168"/>
    </row>
    <row r="5" spans="3:18" x14ac:dyDescent="0.35">
      <c r="C5" s="5" t="s">
        <v>5</v>
      </c>
      <c r="D5" s="58" cm="1">
        <f t="array" ref="D5">+_xlfn.SWITCH(E30,2,2,4,1)</f>
        <v>1</v>
      </c>
      <c r="E5" s="1" t="s">
        <v>6</v>
      </c>
      <c r="F5" s="58">
        <v>1</v>
      </c>
      <c r="G5" s="1" t="s">
        <v>7</v>
      </c>
      <c r="J5" s="184" t="s">
        <v>8</v>
      </c>
      <c r="K5" s="184"/>
      <c r="L5" s="184"/>
      <c r="R5" s="1" t="s">
        <v>120</v>
      </c>
    </row>
    <row r="6" spans="3:18" ht="17.45" customHeight="1" x14ac:dyDescent="0.35">
      <c r="J6" s="185"/>
      <c r="K6" s="185"/>
      <c r="L6" s="185"/>
    </row>
    <row r="7" spans="3:18" ht="24.95" customHeight="1" x14ac:dyDescent="0.35">
      <c r="C7" s="114" t="s">
        <v>9</v>
      </c>
      <c r="D7" s="115"/>
      <c r="E7" s="6" t="s">
        <v>10</v>
      </c>
      <c r="F7" s="56"/>
      <c r="G7" s="7" t="s">
        <v>11</v>
      </c>
      <c r="H7" s="56"/>
      <c r="I7" s="6" t="s">
        <v>12</v>
      </c>
      <c r="J7" s="56"/>
      <c r="K7" s="7" t="s">
        <v>13</v>
      </c>
      <c r="L7" s="9"/>
    </row>
    <row r="8" spans="3:18" ht="24.95" customHeight="1" x14ac:dyDescent="0.35">
      <c r="C8" s="114" t="s">
        <v>14</v>
      </c>
      <c r="D8" s="116"/>
      <c r="E8" s="32" t="s">
        <v>10</v>
      </c>
      <c r="F8" s="56"/>
      <c r="G8" s="6" t="s">
        <v>11</v>
      </c>
      <c r="H8" s="56"/>
      <c r="I8" s="6" t="s">
        <v>12</v>
      </c>
      <c r="J8" s="56"/>
      <c r="K8" s="6" t="s">
        <v>13</v>
      </c>
      <c r="L8" s="8"/>
    </row>
    <row r="9" spans="3:18" ht="24.95" customHeight="1" x14ac:dyDescent="0.35">
      <c r="C9" s="121" t="s">
        <v>15</v>
      </c>
      <c r="D9" s="122"/>
      <c r="E9" s="174"/>
      <c r="F9" s="175"/>
      <c r="G9" s="175"/>
      <c r="H9" s="175"/>
      <c r="I9" s="175"/>
      <c r="J9" s="175"/>
      <c r="K9" s="175"/>
      <c r="L9" s="176"/>
    </row>
    <row r="10" spans="3:18" s="11" customFormat="1" ht="15" customHeight="1" x14ac:dyDescent="0.35">
      <c r="C10" s="123" t="s">
        <v>16</v>
      </c>
      <c r="D10" s="25" t="s">
        <v>17</v>
      </c>
      <c r="E10" s="144"/>
      <c r="F10" s="144"/>
      <c r="G10" s="144"/>
      <c r="H10" s="145"/>
      <c r="I10" s="119" t="s">
        <v>18</v>
      </c>
      <c r="J10" s="186"/>
      <c r="K10" s="187"/>
      <c r="L10" s="188"/>
      <c r="M10" s="1"/>
      <c r="N10" s="21"/>
      <c r="O10" s="1"/>
      <c r="P10" s="1"/>
      <c r="Q10" s="1"/>
    </row>
    <row r="11" spans="3:18" ht="24.95" customHeight="1" x14ac:dyDescent="0.35">
      <c r="C11" s="124"/>
      <c r="D11" s="177"/>
      <c r="E11" s="177"/>
      <c r="F11" s="177"/>
      <c r="G11" s="177"/>
      <c r="H11" s="178"/>
      <c r="I11" s="120"/>
      <c r="J11" s="189"/>
      <c r="K11" s="190"/>
      <c r="L11" s="191"/>
    </row>
    <row r="12" spans="3:18" ht="15" customHeight="1" x14ac:dyDescent="0.35">
      <c r="C12" s="123" t="s">
        <v>19</v>
      </c>
      <c r="D12" s="27" t="s">
        <v>20</v>
      </c>
      <c r="E12" s="179"/>
      <c r="F12" s="179"/>
      <c r="G12" s="179"/>
      <c r="H12" s="180"/>
      <c r="I12" s="192" t="s">
        <v>21</v>
      </c>
      <c r="J12" s="25" t="s">
        <v>17</v>
      </c>
      <c r="K12" s="144"/>
      <c r="L12" s="145"/>
    </row>
    <row r="13" spans="3:18" ht="15" customHeight="1" x14ac:dyDescent="0.35">
      <c r="C13" s="125"/>
      <c r="D13" s="23" t="s">
        <v>17</v>
      </c>
      <c r="E13" s="136"/>
      <c r="F13" s="136"/>
      <c r="G13" s="136"/>
      <c r="H13" s="137"/>
      <c r="I13" s="193"/>
      <c r="J13" s="195"/>
      <c r="K13" s="196"/>
      <c r="L13" s="197"/>
    </row>
    <row r="14" spans="3:18" ht="50.45" customHeight="1" x14ac:dyDescent="0.35">
      <c r="C14" s="124"/>
      <c r="D14" s="181"/>
      <c r="E14" s="182"/>
      <c r="F14" s="182"/>
      <c r="G14" s="182"/>
      <c r="H14" s="183"/>
      <c r="I14" s="194"/>
      <c r="J14" s="198"/>
      <c r="K14" s="199"/>
      <c r="L14" s="200"/>
    </row>
    <row r="15" spans="3:18" ht="24.95" customHeight="1" x14ac:dyDescent="0.35">
      <c r="C15" s="26" t="s">
        <v>22</v>
      </c>
      <c r="D15" s="170"/>
      <c r="E15" s="171"/>
      <c r="F15" s="172"/>
      <c r="G15" s="26" t="s">
        <v>23</v>
      </c>
      <c r="H15" s="173"/>
      <c r="I15" s="171"/>
      <c r="J15" s="171"/>
      <c r="K15" s="171"/>
      <c r="L15" s="172"/>
    </row>
    <row r="16" spans="3:18" ht="24.95" customHeight="1" x14ac:dyDescent="0.35">
      <c r="C16" s="129" t="s">
        <v>24</v>
      </c>
      <c r="D16" s="19" t="s">
        <v>25</v>
      </c>
      <c r="E16" s="133"/>
      <c r="F16" s="133"/>
      <c r="G16" s="133"/>
      <c r="H16" s="133"/>
      <c r="I16" s="133"/>
      <c r="J16" s="133"/>
      <c r="K16" s="133"/>
      <c r="L16" s="134"/>
    </row>
    <row r="17" spans="3:14" ht="24.95" customHeight="1" x14ac:dyDescent="0.35">
      <c r="C17" s="130"/>
      <c r="D17" s="24" t="s">
        <v>26</v>
      </c>
      <c r="E17" s="135"/>
      <c r="F17" s="136"/>
      <c r="G17" s="136"/>
      <c r="H17" s="136"/>
      <c r="I17" s="136"/>
      <c r="J17" s="136"/>
      <c r="K17" s="136"/>
      <c r="L17" s="137"/>
    </row>
    <row r="18" spans="3:14" ht="24.95" customHeight="1" x14ac:dyDescent="0.35">
      <c r="C18" s="130"/>
      <c r="D18" s="24" t="s">
        <v>21</v>
      </c>
      <c r="E18" s="138"/>
      <c r="F18" s="138"/>
      <c r="G18" s="138"/>
      <c r="H18" s="138"/>
      <c r="I18" s="16" t="s">
        <v>22</v>
      </c>
      <c r="J18" s="139"/>
      <c r="K18" s="138"/>
      <c r="L18" s="140"/>
    </row>
    <row r="19" spans="3:14" ht="15" customHeight="1" x14ac:dyDescent="0.35">
      <c r="C19" s="130"/>
      <c r="D19" s="126" t="s">
        <v>19</v>
      </c>
      <c r="E19" s="22" t="s">
        <v>27</v>
      </c>
      <c r="F19" s="135"/>
      <c r="G19" s="136"/>
      <c r="H19" s="136"/>
      <c r="I19" s="136"/>
      <c r="J19" s="136"/>
      <c r="K19" s="136"/>
      <c r="L19" s="137"/>
    </row>
    <row r="20" spans="3:14" ht="15" customHeight="1" x14ac:dyDescent="0.35">
      <c r="C20" s="131"/>
      <c r="D20" s="127"/>
      <c r="E20" s="23" t="s">
        <v>17</v>
      </c>
      <c r="F20" s="139"/>
      <c r="G20" s="138"/>
      <c r="H20" s="138"/>
      <c r="I20" s="138"/>
      <c r="J20" s="138"/>
      <c r="K20" s="138"/>
      <c r="L20" s="140"/>
    </row>
    <row r="21" spans="3:14" ht="24.95" customHeight="1" x14ac:dyDescent="0.35">
      <c r="C21" s="132"/>
      <c r="D21" s="128"/>
      <c r="E21" s="150"/>
      <c r="F21" s="151"/>
      <c r="G21" s="151"/>
      <c r="H21" s="151"/>
      <c r="I21" s="151"/>
      <c r="J21" s="151"/>
      <c r="K21" s="151"/>
      <c r="L21" s="152"/>
    </row>
    <row r="22" spans="3:14" ht="24.6" customHeight="1" x14ac:dyDescent="0.35">
      <c r="C22" s="117" t="s">
        <v>28</v>
      </c>
      <c r="D22" s="118"/>
      <c r="E22" s="57" t="s">
        <v>29</v>
      </c>
      <c r="F22" s="141" t="s">
        <v>30</v>
      </c>
      <c r="G22" s="142"/>
      <c r="H22" s="142"/>
      <c r="I22" s="65" t="s">
        <v>29</v>
      </c>
      <c r="J22" s="141" t="s">
        <v>31</v>
      </c>
      <c r="K22" s="142"/>
      <c r="L22" s="143"/>
      <c r="N22" s="21" t="s">
        <v>32</v>
      </c>
    </row>
    <row r="23" spans="3:14" ht="23.45" customHeight="1" x14ac:dyDescent="0.35">
      <c r="C23" s="161" t="s">
        <v>33</v>
      </c>
      <c r="D23" s="162"/>
      <c r="E23" s="68" t="s">
        <v>29</v>
      </c>
      <c r="F23" s="69" t="s">
        <v>35</v>
      </c>
      <c r="G23" s="70"/>
      <c r="H23" s="71"/>
      <c r="I23" s="71"/>
      <c r="J23" s="71"/>
      <c r="K23" s="71"/>
      <c r="L23" s="72"/>
      <c r="N23" s="21" t="s">
        <v>32</v>
      </c>
    </row>
    <row r="24" spans="3:14" ht="23.45" customHeight="1" x14ac:dyDescent="0.35">
      <c r="C24" s="163"/>
      <c r="D24" s="164"/>
      <c r="E24" s="82" t="s">
        <v>29</v>
      </c>
      <c r="F24" s="83" t="s">
        <v>36</v>
      </c>
      <c r="G24" s="84"/>
      <c r="H24" s="85" t="s">
        <v>37</v>
      </c>
      <c r="I24" s="113" t="s">
        <v>38</v>
      </c>
      <c r="J24" s="113"/>
      <c r="K24" s="18"/>
      <c r="L24" s="87"/>
      <c r="N24" s="21" t="s">
        <v>32</v>
      </c>
    </row>
    <row r="25" spans="3:14" ht="23.45" customHeight="1" x14ac:dyDescent="0.35">
      <c r="C25" s="163"/>
      <c r="D25" s="164"/>
      <c r="E25" s="158">
        <v>0</v>
      </c>
      <c r="F25" s="156" t="s">
        <v>39</v>
      </c>
      <c r="G25" s="88"/>
      <c r="H25" s="89" t="s">
        <v>40</v>
      </c>
      <c r="I25" s="155" t="s">
        <v>41</v>
      </c>
      <c r="J25" s="155"/>
      <c r="K25" s="18"/>
      <c r="L25" s="90"/>
    </row>
    <row r="26" spans="3:14" ht="23.45" customHeight="1" x14ac:dyDescent="0.35">
      <c r="C26" s="163"/>
      <c r="D26" s="164"/>
      <c r="E26" s="159"/>
      <c r="F26" s="157"/>
      <c r="G26" s="86"/>
      <c r="H26" s="81" t="s">
        <v>42</v>
      </c>
      <c r="I26" s="92" t="s">
        <v>43</v>
      </c>
      <c r="J26" s="75" t="s">
        <v>121</v>
      </c>
      <c r="K26" s="81" t="s">
        <v>44</v>
      </c>
      <c r="L26" s="91" t="s">
        <v>122</v>
      </c>
    </row>
    <row r="27" spans="3:14" ht="23.45" customHeight="1" x14ac:dyDescent="0.35">
      <c r="C27" s="163"/>
      <c r="D27" s="164"/>
      <c r="E27" s="73" t="s">
        <v>29</v>
      </c>
      <c r="F27" s="153" t="s">
        <v>45</v>
      </c>
      <c r="G27" s="153"/>
      <c r="H27" s="153"/>
      <c r="I27" s="77"/>
      <c r="J27" s="77"/>
      <c r="K27" s="78">
        <v>0</v>
      </c>
      <c r="L27" s="79" t="s">
        <v>39</v>
      </c>
      <c r="M27" s="64"/>
      <c r="N27" s="21" t="s">
        <v>32</v>
      </c>
    </row>
    <row r="28" spans="3:14" ht="23.45" customHeight="1" x14ac:dyDescent="0.35">
      <c r="C28" s="163"/>
      <c r="D28" s="164"/>
      <c r="E28" s="74" t="s">
        <v>29</v>
      </c>
      <c r="F28" s="153" t="s">
        <v>46</v>
      </c>
      <c r="G28" s="153"/>
      <c r="H28" s="153"/>
      <c r="I28" s="67"/>
      <c r="J28" s="67"/>
      <c r="K28" s="78">
        <v>0</v>
      </c>
      <c r="L28" s="79" t="s">
        <v>39</v>
      </c>
      <c r="M28" s="64"/>
    </row>
    <row r="29" spans="3:14" ht="23.45" customHeight="1" x14ac:dyDescent="0.35">
      <c r="C29" s="165"/>
      <c r="D29" s="166"/>
      <c r="E29" s="80" t="s">
        <v>29</v>
      </c>
      <c r="F29" s="154" t="s">
        <v>47</v>
      </c>
      <c r="G29" s="154"/>
      <c r="H29" s="154"/>
      <c r="I29" s="154"/>
      <c r="J29" s="154"/>
      <c r="K29" s="76">
        <v>0</v>
      </c>
      <c r="L29" s="66" t="s">
        <v>39</v>
      </c>
      <c r="N29" s="21" t="s">
        <v>32</v>
      </c>
    </row>
    <row r="30" spans="3:14" ht="19.5" x14ac:dyDescent="0.35">
      <c r="C30" s="117" t="s">
        <v>48</v>
      </c>
      <c r="D30" s="160"/>
      <c r="E30" s="57">
        <v>4</v>
      </c>
      <c r="F30" s="148" t="s">
        <v>49</v>
      </c>
      <c r="G30" s="149"/>
      <c r="H30" s="65" t="s">
        <v>124</v>
      </c>
      <c r="I30" s="146">
        <v>3</v>
      </c>
      <c r="J30" s="147"/>
      <c r="K30" s="141" t="s">
        <v>51</v>
      </c>
      <c r="L30" s="143"/>
      <c r="N30" s="21" t="s">
        <v>52</v>
      </c>
    </row>
    <row r="31" spans="3:14" ht="19.5" x14ac:dyDescent="0.35">
      <c r="C31" s="30" t="s">
        <v>53</v>
      </c>
      <c r="D31" s="2"/>
      <c r="E31" s="18"/>
      <c r="F31" s="18"/>
      <c r="G31" s="18"/>
      <c r="H31" s="18"/>
      <c r="I31" s="18"/>
      <c r="J31" s="18"/>
      <c r="K31" s="18"/>
      <c r="L31" s="18"/>
    </row>
    <row r="32" spans="3:14" x14ac:dyDescent="0.35">
      <c r="C32" s="112" t="s">
        <v>54</v>
      </c>
      <c r="D32" s="112"/>
      <c r="E32" s="112"/>
      <c r="F32" s="112"/>
      <c r="G32" s="112"/>
      <c r="H32" s="112"/>
      <c r="I32" s="112"/>
      <c r="J32" s="112"/>
      <c r="K32" s="112"/>
      <c r="L32" s="112"/>
    </row>
    <row r="33" spans="3:12" x14ac:dyDescent="0.35">
      <c r="C33" s="112"/>
      <c r="D33" s="112"/>
      <c r="E33" s="112"/>
      <c r="F33" s="112"/>
      <c r="G33" s="112"/>
      <c r="H33" s="112"/>
      <c r="I33" s="112"/>
      <c r="J33" s="112"/>
      <c r="K33" s="112"/>
      <c r="L33" s="112"/>
    </row>
    <row r="34" spans="3:12" x14ac:dyDescent="0.35">
      <c r="C34" s="112"/>
      <c r="D34" s="112"/>
      <c r="E34" s="112"/>
      <c r="F34" s="112"/>
      <c r="G34" s="112"/>
      <c r="H34" s="112"/>
      <c r="I34" s="112"/>
      <c r="J34" s="112"/>
      <c r="K34" s="112"/>
      <c r="L34" s="112"/>
    </row>
    <row r="35" spans="3:12" x14ac:dyDescent="0.35">
      <c r="C35" s="30" t="s">
        <v>55</v>
      </c>
    </row>
    <row r="36" spans="3:12" x14ac:dyDescent="0.35">
      <c r="J36" s="96">
        <v>45700</v>
      </c>
    </row>
    <row r="40" spans="3:12" hidden="1" outlineLevel="1" x14ac:dyDescent="0.35">
      <c r="D40" s="1" t="s">
        <v>56</v>
      </c>
      <c r="E40" s="1" t="s">
        <v>56</v>
      </c>
    </row>
    <row r="41" spans="3:12" hidden="1" outlineLevel="1" x14ac:dyDescent="0.35">
      <c r="D41" s="1" t="s">
        <v>57</v>
      </c>
      <c r="E41" s="1" t="s">
        <v>50</v>
      </c>
    </row>
    <row r="42" spans="3:12" hidden="1" outlineLevel="1" x14ac:dyDescent="0.35">
      <c r="D42" s="1" t="s">
        <v>50</v>
      </c>
      <c r="E42" s="1" t="s">
        <v>58</v>
      </c>
    </row>
    <row r="43" spans="3:12" hidden="1" outlineLevel="1" x14ac:dyDescent="0.35">
      <c r="E43" s="1" t="s">
        <v>59</v>
      </c>
    </row>
    <row r="44" spans="3:12" collapsed="1" x14ac:dyDescent="0.35"/>
  </sheetData>
  <sheetProtection algorithmName="SHA-512" hashValue="dZ8vMxSVAnsr+g5H7Ywq49b5GYYKtthmDtNccQIbJfa41mM9CkchMEexNwPJjvMoKRG8cdzsTg0T9zjhvRYnnw==" saltValue="tZUno4Bnes4pZeGhi+p+xA==" spinCount="100000" sheet="1" selectLockedCells="1"/>
  <mergeCells count="47">
    <mergeCell ref="C30:D30"/>
    <mergeCell ref="C23:D29"/>
    <mergeCell ref="J3:L3"/>
    <mergeCell ref="J4:L4"/>
    <mergeCell ref="C2:I3"/>
    <mergeCell ref="D15:F15"/>
    <mergeCell ref="H15:L15"/>
    <mergeCell ref="E9:L9"/>
    <mergeCell ref="D11:H11"/>
    <mergeCell ref="E12:H12"/>
    <mergeCell ref="E13:H13"/>
    <mergeCell ref="D14:H14"/>
    <mergeCell ref="J5:L6"/>
    <mergeCell ref="J10:L11"/>
    <mergeCell ref="I12:I14"/>
    <mergeCell ref="J13:L14"/>
    <mergeCell ref="E10:H10"/>
    <mergeCell ref="K12:L12"/>
    <mergeCell ref="I30:J30"/>
    <mergeCell ref="K30:L30"/>
    <mergeCell ref="F30:G30"/>
    <mergeCell ref="F20:L20"/>
    <mergeCell ref="F19:L19"/>
    <mergeCell ref="F22:H22"/>
    <mergeCell ref="E21:L21"/>
    <mergeCell ref="F28:H28"/>
    <mergeCell ref="F29:J29"/>
    <mergeCell ref="F27:H27"/>
    <mergeCell ref="I25:J25"/>
    <mergeCell ref="F25:F26"/>
    <mergeCell ref="E25:E26"/>
    <mergeCell ref="C32:L34"/>
    <mergeCell ref="I24:J24"/>
    <mergeCell ref="C7:D7"/>
    <mergeCell ref="C8:D8"/>
    <mergeCell ref="C22:D22"/>
    <mergeCell ref="I10:I11"/>
    <mergeCell ref="C9:D9"/>
    <mergeCell ref="C10:C11"/>
    <mergeCell ref="C12:C14"/>
    <mergeCell ref="D19:D21"/>
    <mergeCell ref="C16:C21"/>
    <mergeCell ref="E16:L16"/>
    <mergeCell ref="E17:L17"/>
    <mergeCell ref="E18:H18"/>
    <mergeCell ref="J18:L18"/>
    <mergeCell ref="J22:L22"/>
  </mergeCells>
  <phoneticPr fontId="1"/>
  <dataValidations count="5">
    <dataValidation type="list" allowBlank="1" showInputMessage="1" showErrorMessage="1" sqref="H30" xr:uid="{43089D80-2BA9-489C-8799-E5ECCCC15B98}">
      <formula1>IF($E$30=2,ns,fs)</formula1>
    </dataValidation>
    <dataValidation type="list" allowBlank="1" showInputMessage="1" showErrorMessage="1" sqref="E30" xr:uid="{57BCDA43-2D76-48ED-9ECA-72FB1D37ABB0}">
      <formula1>"2,4"</formula1>
    </dataValidation>
    <dataValidation type="list" allowBlank="1" showInputMessage="1" showErrorMessage="1" sqref="I22 E22:E24 E27:E29" xr:uid="{E1995858-6968-4CA6-B0FD-7570383528F6}">
      <formula1>"□,■"</formula1>
    </dataValidation>
    <dataValidation type="list" allowBlank="1" showInputMessage="1" showErrorMessage="1" sqref="I24" xr:uid="{1CB95651-E179-4990-9BAB-BA7BE9CB0103}">
      <formula1>"シルキーホワイト,シルバーグレー,ペールベージュ"</formula1>
    </dataValidation>
    <dataValidation type="list" allowBlank="1" showInputMessage="1" showErrorMessage="1" sqref="I25:J25" xr:uid="{0A91935E-6EF1-4EA3-9F63-36C84D5334BD}">
      <formula1>"有,無"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EFC9-884A-4C65-8A89-841C1025295A}">
  <sheetPr codeName="Sheet3"/>
  <dimension ref="A1:D35"/>
  <sheetViews>
    <sheetView view="pageBreakPreview" zoomScaleSheetLayoutView="100" workbookViewId="0"/>
  </sheetViews>
  <sheetFormatPr defaultRowHeight="16.5" x14ac:dyDescent="0.35"/>
  <cols>
    <col min="1" max="1" width="32.42578125" bestFit="1" customWidth="1"/>
    <col min="2" max="2" width="43.42578125" customWidth="1"/>
    <col min="3" max="3" width="14.85546875" style="95" customWidth="1"/>
  </cols>
  <sheetData>
    <row r="1" spans="1:4" ht="39.6" customHeight="1" x14ac:dyDescent="0.35">
      <c r="A1" s="93" t="s">
        <v>123</v>
      </c>
      <c r="B1" s="93" t="s">
        <v>60</v>
      </c>
      <c r="C1" s="94" t="s">
        <v>61</v>
      </c>
      <c r="D1" s="93" t="s">
        <v>62</v>
      </c>
    </row>
    <row r="2" spans="1:4" x14ac:dyDescent="0.35">
      <c r="A2" t="s">
        <v>63</v>
      </c>
      <c r="B2" t="s">
        <v>64</v>
      </c>
      <c r="C2" s="95">
        <v>2</v>
      </c>
    </row>
    <row r="3" spans="1:4" x14ac:dyDescent="0.35">
      <c r="B3" t="s">
        <v>65</v>
      </c>
      <c r="C3" s="95">
        <v>1</v>
      </c>
    </row>
    <row r="4" spans="1:4" x14ac:dyDescent="0.35">
      <c r="B4" t="s">
        <v>66</v>
      </c>
      <c r="C4" s="95">
        <v>2</v>
      </c>
    </row>
    <row r="5" spans="1:4" x14ac:dyDescent="0.35">
      <c r="B5" t="s">
        <v>67</v>
      </c>
      <c r="C5" s="95">
        <v>4</v>
      </c>
    </row>
    <row r="6" spans="1:4" x14ac:dyDescent="0.35">
      <c r="B6" t="s">
        <v>68</v>
      </c>
      <c r="C6" s="95">
        <v>2</v>
      </c>
    </row>
    <row r="7" spans="1:4" x14ac:dyDescent="0.35">
      <c r="B7" t="s">
        <v>69</v>
      </c>
      <c r="C7" s="95">
        <v>4</v>
      </c>
    </row>
    <row r="8" spans="1:4" x14ac:dyDescent="0.35">
      <c r="B8" t="s">
        <v>70</v>
      </c>
      <c r="C8" s="95">
        <v>4</v>
      </c>
    </row>
    <row r="9" spans="1:4" x14ac:dyDescent="0.35">
      <c r="B9" t="s">
        <v>71</v>
      </c>
      <c r="C9" s="95">
        <v>4</v>
      </c>
    </row>
    <row r="10" spans="1:4" x14ac:dyDescent="0.35">
      <c r="B10" t="s">
        <v>72</v>
      </c>
      <c r="C10" s="95">
        <v>26</v>
      </c>
    </row>
    <row r="11" spans="1:4" x14ac:dyDescent="0.35">
      <c r="B11" t="s">
        <v>73</v>
      </c>
      <c r="C11" s="95">
        <v>52</v>
      </c>
    </row>
    <row r="12" spans="1:4" x14ac:dyDescent="0.35">
      <c r="B12" t="s">
        <v>74</v>
      </c>
      <c r="C12" s="95">
        <v>46</v>
      </c>
    </row>
    <row r="13" spans="1:4" x14ac:dyDescent="0.35">
      <c r="B13" t="s">
        <v>75</v>
      </c>
      <c r="C13" s="95">
        <v>6</v>
      </c>
    </row>
    <row r="15" spans="1:4" x14ac:dyDescent="0.35">
      <c r="A15" t="s">
        <v>76</v>
      </c>
      <c r="B15" t="s">
        <v>77</v>
      </c>
      <c r="C15" s="95">
        <v>4</v>
      </c>
    </row>
    <row r="16" spans="1:4" x14ac:dyDescent="0.35">
      <c r="B16" t="s">
        <v>78</v>
      </c>
      <c r="C16" s="95">
        <v>4</v>
      </c>
    </row>
    <row r="17" spans="1:3" x14ac:dyDescent="0.35">
      <c r="B17" t="s">
        <v>79</v>
      </c>
      <c r="C17" s="95">
        <v>4</v>
      </c>
    </row>
    <row r="18" spans="1:3" x14ac:dyDescent="0.35">
      <c r="B18" t="s">
        <v>80</v>
      </c>
      <c r="C18" s="95">
        <v>2</v>
      </c>
    </row>
    <row r="19" spans="1:3" x14ac:dyDescent="0.35">
      <c r="B19" t="s">
        <v>74</v>
      </c>
      <c r="C19" s="95">
        <v>40</v>
      </c>
    </row>
    <row r="20" spans="1:3" x14ac:dyDescent="0.35">
      <c r="B20" t="s">
        <v>81</v>
      </c>
      <c r="C20" s="95">
        <v>27</v>
      </c>
    </row>
    <row r="21" spans="1:3" x14ac:dyDescent="0.35">
      <c r="B21" t="s">
        <v>82</v>
      </c>
      <c r="C21" s="95">
        <v>27</v>
      </c>
    </row>
    <row r="22" spans="1:3" x14ac:dyDescent="0.35">
      <c r="B22" t="s">
        <v>70</v>
      </c>
      <c r="C22" s="95">
        <v>27</v>
      </c>
    </row>
    <row r="24" spans="1:3" x14ac:dyDescent="0.35">
      <c r="A24" t="s">
        <v>83</v>
      </c>
      <c r="B24" t="s">
        <v>77</v>
      </c>
      <c r="C24" s="95">
        <v>4</v>
      </c>
    </row>
    <row r="25" spans="1:3" x14ac:dyDescent="0.35">
      <c r="B25" t="s">
        <v>78</v>
      </c>
      <c r="C25" s="95">
        <v>4</v>
      </c>
    </row>
    <row r="26" spans="1:3" x14ac:dyDescent="0.35">
      <c r="B26" t="s">
        <v>79</v>
      </c>
      <c r="C26" s="95">
        <v>4</v>
      </c>
    </row>
    <row r="27" spans="1:3" x14ac:dyDescent="0.35">
      <c r="B27" t="s">
        <v>84</v>
      </c>
      <c r="C27" s="95">
        <v>2</v>
      </c>
    </row>
    <row r="28" spans="1:3" x14ac:dyDescent="0.35">
      <c r="B28" t="s">
        <v>74</v>
      </c>
      <c r="C28" s="95">
        <v>40</v>
      </c>
    </row>
    <row r="29" spans="1:3" x14ac:dyDescent="0.35">
      <c r="B29" t="s">
        <v>81</v>
      </c>
      <c r="C29" s="95">
        <v>28</v>
      </c>
    </row>
    <row r="30" spans="1:3" x14ac:dyDescent="0.35">
      <c r="B30" t="s">
        <v>82</v>
      </c>
      <c r="C30" s="95">
        <v>28</v>
      </c>
    </row>
    <row r="31" spans="1:3" x14ac:dyDescent="0.35">
      <c r="B31" t="s">
        <v>70</v>
      </c>
      <c r="C31" s="95">
        <v>28</v>
      </c>
    </row>
    <row r="34" spans="1:1" x14ac:dyDescent="0.35">
      <c r="A34" s="97" t="s">
        <v>85</v>
      </c>
    </row>
    <row r="35" spans="1:1" x14ac:dyDescent="0.35">
      <c r="A35" s="98" t="s">
        <v>86</v>
      </c>
    </row>
  </sheetData>
  <sheetProtection algorithmName="SHA-512" hashValue="XZls+WYcyN3tErCLPR4a2EQgMoeFG8wy0ZcTyIoY+Td1Jmsti0vVNVpzxKUUt/mHm4PlJwTjG37p0YecovBIuQ==" saltValue="ky+3nT4zk0lgwyKzcWO5aQ==" spinCount="100000" sheet="1" objects="1" scenarios="1" selectLockedCell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3B5B-E874-45D0-80CA-73D380EAE922}">
  <sheetPr codeName="Sheet2">
    <pageSetUpPr fitToPage="1"/>
  </sheetPr>
  <dimension ref="C1:U42"/>
  <sheetViews>
    <sheetView showGridLines="0" view="pageBreakPreview" zoomScaleNormal="115" zoomScaleSheetLayoutView="100" workbookViewId="0">
      <selection activeCell="K12" sqref="K12:L12"/>
    </sheetView>
  </sheetViews>
  <sheetFormatPr defaultRowHeight="16.5" x14ac:dyDescent="0.35"/>
  <cols>
    <col min="2" max="2" width="1.140625" customWidth="1"/>
    <col min="13" max="13" width="1.140625" customWidth="1"/>
  </cols>
  <sheetData>
    <row r="1" spans="3:18" s="1" customFormat="1" x14ac:dyDescent="0.35">
      <c r="C1" s="21" t="s">
        <v>119</v>
      </c>
      <c r="N1" s="30" t="s">
        <v>1</v>
      </c>
    </row>
    <row r="2" spans="3:18" s="1" customFormat="1" x14ac:dyDescent="0.35">
      <c r="C2" s="169" t="s">
        <v>87</v>
      </c>
      <c r="D2" s="169"/>
      <c r="E2" s="169"/>
      <c r="F2" s="169"/>
      <c r="G2" s="169"/>
      <c r="H2" s="169"/>
      <c r="I2" s="169"/>
      <c r="N2" s="55" t="s">
        <v>88</v>
      </c>
    </row>
    <row r="3" spans="3:18" s="1" customFormat="1" x14ac:dyDescent="0.35">
      <c r="C3" s="169"/>
      <c r="D3" s="169"/>
      <c r="E3" s="169"/>
      <c r="F3" s="169"/>
      <c r="G3" s="169"/>
      <c r="H3" s="169"/>
      <c r="I3" s="169"/>
      <c r="J3" s="167" t="s">
        <v>3</v>
      </c>
      <c r="K3" s="167"/>
      <c r="L3" s="167"/>
      <c r="M3" s="2"/>
    </row>
    <row r="4" spans="3:18" s="1" customFormat="1" x14ac:dyDescent="0.35">
      <c r="C4" s="1" t="s">
        <v>126</v>
      </c>
      <c r="I4" s="4"/>
      <c r="J4" s="168" t="s">
        <v>4</v>
      </c>
      <c r="K4" s="168"/>
      <c r="L4" s="168"/>
      <c r="M4" s="3"/>
      <c r="N4" s="30" t="s">
        <v>127</v>
      </c>
    </row>
    <row r="5" spans="3:18" s="1" customFormat="1" x14ac:dyDescent="0.35">
      <c r="C5" s="5" t="s">
        <v>5</v>
      </c>
      <c r="D5" s="58">
        <v>2</v>
      </c>
      <c r="E5" s="1" t="s">
        <v>6</v>
      </c>
      <c r="F5" s="58">
        <v>2</v>
      </c>
      <c r="G5" s="1" t="s">
        <v>7</v>
      </c>
      <c r="J5" s="184" t="s">
        <v>8</v>
      </c>
      <c r="K5" s="184"/>
      <c r="L5" s="184"/>
      <c r="M5" s="34"/>
      <c r="N5" s="30" t="s">
        <v>128</v>
      </c>
    </row>
    <row r="6" spans="3:18" s="1" customFormat="1" ht="15" customHeight="1" x14ac:dyDescent="0.35">
      <c r="J6" s="185"/>
      <c r="K6" s="185"/>
      <c r="L6" s="185"/>
      <c r="M6" s="34"/>
    </row>
    <row r="7" spans="3:18" s="1" customFormat="1" ht="15" customHeight="1" x14ac:dyDescent="0.35">
      <c r="C7" s="114" t="s">
        <v>9</v>
      </c>
      <c r="D7" s="116"/>
      <c r="E7" s="6" t="s">
        <v>10</v>
      </c>
      <c r="F7" s="33">
        <f>'ＭＰ木造倉庫（ご注文・お見積り書）'!F7</f>
        <v>0</v>
      </c>
      <c r="G7" s="7" t="s">
        <v>11</v>
      </c>
      <c r="H7" s="33">
        <f>'ＭＰ木造倉庫（ご注文・お見積り書）'!H7</f>
        <v>0</v>
      </c>
      <c r="I7" s="6" t="s">
        <v>12</v>
      </c>
      <c r="J7" s="33">
        <f>'ＭＰ木造倉庫（ご注文・お見積り書）'!J7</f>
        <v>0</v>
      </c>
      <c r="K7" s="7" t="s">
        <v>13</v>
      </c>
      <c r="L7" s="9"/>
    </row>
    <row r="8" spans="3:18" s="1" customFormat="1" ht="15" customHeight="1" x14ac:dyDescent="0.35">
      <c r="C8" s="114" t="s">
        <v>14</v>
      </c>
      <c r="D8" s="116"/>
      <c r="E8" s="6" t="s">
        <v>10</v>
      </c>
      <c r="F8" s="33">
        <f>'ＭＰ木造倉庫（ご注文・お見積り書）'!F8</f>
        <v>0</v>
      </c>
      <c r="G8" s="6" t="s">
        <v>11</v>
      </c>
      <c r="H8" s="33">
        <f>'ＭＰ木造倉庫（ご注文・お見積り書）'!H8</f>
        <v>0</v>
      </c>
      <c r="I8" s="6" t="s">
        <v>12</v>
      </c>
      <c r="J8" s="33">
        <f>'ＭＰ木造倉庫（ご注文・お見積り書）'!J8</f>
        <v>0</v>
      </c>
      <c r="K8" s="6" t="s">
        <v>13</v>
      </c>
      <c r="L8" s="8"/>
      <c r="N8" s="21" t="s">
        <v>125</v>
      </c>
    </row>
    <row r="9" spans="3:18" s="1" customFormat="1" ht="15" customHeight="1" x14ac:dyDescent="0.35">
      <c r="C9" s="114" t="s">
        <v>15</v>
      </c>
      <c r="D9" s="245"/>
      <c r="E9" s="254">
        <f>'ＭＰ木造倉庫（ご注文・お見積り書）'!E9</f>
        <v>0</v>
      </c>
      <c r="F9" s="255"/>
      <c r="G9" s="255"/>
      <c r="H9" s="255"/>
      <c r="I9" s="255"/>
      <c r="J9" s="255"/>
      <c r="K9" s="255"/>
      <c r="L9" s="256"/>
      <c r="M9" s="35"/>
    </row>
    <row r="10" spans="3:18" s="11" customFormat="1" ht="15" customHeight="1" x14ac:dyDescent="0.35">
      <c r="C10" s="129" t="s">
        <v>16</v>
      </c>
      <c r="D10" s="12" t="s">
        <v>17</v>
      </c>
      <c r="E10" s="257">
        <f>'ＭＰ木造倉庫（ご注文・お見積り書）'!E10</f>
        <v>0</v>
      </c>
      <c r="F10" s="257"/>
      <c r="G10" s="257"/>
      <c r="H10" s="258"/>
      <c r="I10" s="246" t="s">
        <v>18</v>
      </c>
      <c r="J10" s="248">
        <f>'ＭＰ木造倉庫（ご注文・お見積り書）'!J10</f>
        <v>0</v>
      </c>
      <c r="K10" s="248"/>
      <c r="L10" s="249"/>
      <c r="M10" s="36"/>
      <c r="N10" s="1"/>
      <c r="O10" s="1"/>
      <c r="P10" s="1"/>
      <c r="Q10" s="1"/>
      <c r="R10" s="1"/>
    </row>
    <row r="11" spans="3:18" s="1" customFormat="1" ht="15" customHeight="1" x14ac:dyDescent="0.35">
      <c r="C11" s="132"/>
      <c r="D11" s="259">
        <f>'ＭＰ木造倉庫（ご注文・お見積り書）'!D11</f>
        <v>0</v>
      </c>
      <c r="E11" s="260"/>
      <c r="F11" s="260"/>
      <c r="G11" s="260"/>
      <c r="H11" s="261"/>
      <c r="I11" s="247"/>
      <c r="J11" s="250"/>
      <c r="K11" s="250"/>
      <c r="L11" s="251"/>
      <c r="M11" s="36"/>
    </row>
    <row r="12" spans="3:18" s="1" customFormat="1" ht="15" customHeight="1" x14ac:dyDescent="0.35">
      <c r="C12" s="129" t="s">
        <v>19</v>
      </c>
      <c r="D12" s="13" t="s">
        <v>20</v>
      </c>
      <c r="E12" s="262">
        <f>'ＭＰ木造倉庫（ご注文・お見積り書）'!E12</f>
        <v>0</v>
      </c>
      <c r="F12" s="262"/>
      <c r="G12" s="262"/>
      <c r="H12" s="263"/>
      <c r="I12" s="242" t="s">
        <v>21</v>
      </c>
      <c r="J12" s="12" t="s">
        <v>17</v>
      </c>
      <c r="K12" s="257">
        <f>'ＭＰ木造倉庫（ご注文・お見積り書）'!K12</f>
        <v>0</v>
      </c>
      <c r="L12" s="258"/>
      <c r="M12" s="37"/>
    </row>
    <row r="13" spans="3:18" s="1" customFormat="1" ht="15" customHeight="1" x14ac:dyDescent="0.35">
      <c r="C13" s="130"/>
      <c r="D13" s="14" t="s">
        <v>17</v>
      </c>
      <c r="E13" s="264">
        <f>'ＭＰ木造倉庫（ご注文・お見積り書）'!E13</f>
        <v>0</v>
      </c>
      <c r="F13" s="264"/>
      <c r="G13" s="264"/>
      <c r="H13" s="265"/>
      <c r="I13" s="243"/>
      <c r="J13" s="266">
        <f>'ＭＰ木造倉庫（ご注文・お見積り書）'!J13</f>
        <v>0</v>
      </c>
      <c r="K13" s="267"/>
      <c r="L13" s="268"/>
      <c r="M13" s="35"/>
    </row>
    <row r="14" spans="3:18" s="1" customFormat="1" ht="15" customHeight="1" x14ac:dyDescent="0.35">
      <c r="C14" s="132"/>
      <c r="D14" s="272">
        <f>'ＭＰ木造倉庫（ご注文・お見積り書）'!D14</f>
        <v>0</v>
      </c>
      <c r="E14" s="272"/>
      <c r="F14" s="272"/>
      <c r="G14" s="272"/>
      <c r="H14" s="273"/>
      <c r="I14" s="244"/>
      <c r="J14" s="269"/>
      <c r="K14" s="270"/>
      <c r="L14" s="271"/>
      <c r="M14" s="35"/>
    </row>
    <row r="15" spans="3:18" s="1" customFormat="1" ht="15" customHeight="1" x14ac:dyDescent="0.35">
      <c r="C15" s="10" t="s">
        <v>22</v>
      </c>
      <c r="D15" s="274">
        <f>'ＭＰ木造倉庫（ご注文・お見積り書）'!D15</f>
        <v>0</v>
      </c>
      <c r="E15" s="274"/>
      <c r="F15" s="275"/>
      <c r="G15" s="10" t="s">
        <v>23</v>
      </c>
      <c r="H15" s="274">
        <f>'ＭＰ木造倉庫（ご注文・お見積り書）'!H15</f>
        <v>0</v>
      </c>
      <c r="I15" s="274"/>
      <c r="J15" s="274"/>
      <c r="K15" s="274"/>
      <c r="L15" s="275"/>
      <c r="M15" s="35"/>
    </row>
    <row r="16" spans="3:18" s="1" customFormat="1" ht="15" customHeight="1" x14ac:dyDescent="0.35">
      <c r="C16" s="129" t="s">
        <v>24</v>
      </c>
      <c r="D16" s="15" t="s">
        <v>25</v>
      </c>
      <c r="E16" s="229">
        <f>'ＭＰ木造倉庫（ご注文・お見積り書）'!E16</f>
        <v>0</v>
      </c>
      <c r="F16" s="229"/>
      <c r="G16" s="229"/>
      <c r="H16" s="229"/>
      <c r="I16" s="229"/>
      <c r="J16" s="229"/>
      <c r="K16" s="229"/>
      <c r="L16" s="230"/>
      <c r="M16" s="35"/>
      <c r="N16" s="21" t="s">
        <v>125</v>
      </c>
    </row>
    <row r="17" spans="3:19" s="1" customFormat="1" ht="15" customHeight="1" x14ac:dyDescent="0.35">
      <c r="C17" s="130"/>
      <c r="D17" s="16" t="s">
        <v>26</v>
      </c>
      <c r="E17" s="231">
        <f>'ＭＰ木造倉庫（ご注文・お見積り書）'!E17</f>
        <v>0</v>
      </c>
      <c r="F17" s="231"/>
      <c r="G17" s="231"/>
      <c r="H17" s="231"/>
      <c r="I17" s="231"/>
      <c r="J17" s="231"/>
      <c r="K17" s="231"/>
      <c r="L17" s="232"/>
      <c r="M17" s="35"/>
    </row>
    <row r="18" spans="3:19" s="1" customFormat="1" ht="15" customHeight="1" x14ac:dyDescent="0.35">
      <c r="C18" s="130"/>
      <c r="D18" s="16" t="s">
        <v>21</v>
      </c>
      <c r="E18" s="237">
        <f>+'ＭＰ木造倉庫（ご注文・お見積り書）'!E18</f>
        <v>0</v>
      </c>
      <c r="F18" s="238"/>
      <c r="G18" s="238"/>
      <c r="H18" s="238"/>
      <c r="I18" s="16" t="s">
        <v>22</v>
      </c>
      <c r="J18" s="237">
        <f>+'ＭＰ木造倉庫（ご注文・お見積り書）'!J18</f>
        <v>0</v>
      </c>
      <c r="K18" s="238"/>
      <c r="L18" s="239"/>
      <c r="M18" s="36"/>
    </row>
    <row r="19" spans="3:19" s="1" customFormat="1" ht="15" customHeight="1" x14ac:dyDescent="0.35">
      <c r="C19" s="130"/>
      <c r="D19" s="233" t="s">
        <v>19</v>
      </c>
      <c r="E19" s="17" t="s">
        <v>27</v>
      </c>
      <c r="F19" s="236">
        <f>'ＭＰ木造倉庫（ご注文・お見積り書）'!F19</f>
        <v>0</v>
      </c>
      <c r="G19" s="231"/>
      <c r="H19" s="231"/>
      <c r="I19" s="231"/>
      <c r="J19" s="231"/>
      <c r="K19" s="231"/>
      <c r="L19" s="232"/>
      <c r="M19" s="35"/>
    </row>
    <row r="20" spans="3:19" s="1" customFormat="1" ht="15" customHeight="1" x14ac:dyDescent="0.35">
      <c r="C20" s="131"/>
      <c r="D20" s="234"/>
      <c r="E20" s="14" t="s">
        <v>17</v>
      </c>
      <c r="F20" s="237">
        <f>'ＭＰ木造倉庫（ご注文・お見積り書）'!F20</f>
        <v>0</v>
      </c>
      <c r="G20" s="238"/>
      <c r="H20" s="238"/>
      <c r="I20" s="238"/>
      <c r="J20" s="238"/>
      <c r="K20" s="238"/>
      <c r="L20" s="239"/>
      <c r="M20" s="35"/>
    </row>
    <row r="21" spans="3:19" s="1" customFormat="1" ht="15" customHeight="1" x14ac:dyDescent="0.35">
      <c r="C21" s="132"/>
      <c r="D21" s="235"/>
      <c r="E21" s="240">
        <f>'ＭＰ木造倉庫（ご注文・お見積り書）'!E21</f>
        <v>0</v>
      </c>
      <c r="F21" s="240"/>
      <c r="G21" s="240"/>
      <c r="H21" s="240"/>
      <c r="I21" s="240"/>
      <c r="J21" s="240"/>
      <c r="K21" s="240"/>
      <c r="L21" s="241"/>
      <c r="M21" s="35"/>
    </row>
    <row r="22" spans="3:19" s="1" customFormat="1" ht="15" customHeight="1" x14ac:dyDescent="0.35">
      <c r="C22" s="218" t="s">
        <v>28</v>
      </c>
      <c r="D22" s="219"/>
      <c r="E22" s="62" t="s">
        <v>29</v>
      </c>
      <c r="F22" s="224" t="s">
        <v>89</v>
      </c>
      <c r="G22" s="224"/>
      <c r="H22" s="63" t="s">
        <v>34</v>
      </c>
      <c r="I22" s="61" t="s">
        <v>30</v>
      </c>
      <c r="J22" s="62" t="s">
        <v>29</v>
      </c>
      <c r="K22" s="225" t="s">
        <v>31</v>
      </c>
      <c r="L22" s="226"/>
      <c r="M22" s="29"/>
      <c r="N22" s="21" t="s">
        <v>32</v>
      </c>
    </row>
    <row r="23" spans="3:19" s="1" customFormat="1" ht="15" customHeight="1" x14ac:dyDescent="0.35">
      <c r="C23" s="222" t="s">
        <v>90</v>
      </c>
      <c r="D23" s="208"/>
      <c r="E23" s="222" t="s">
        <v>91</v>
      </c>
      <c r="F23" s="208"/>
      <c r="G23" s="208"/>
      <c r="H23" s="208"/>
      <c r="I23" s="208"/>
      <c r="J23" s="208"/>
      <c r="K23" s="208"/>
      <c r="L23" s="210"/>
      <c r="M23" s="38"/>
      <c r="S23" s="20"/>
    </row>
    <row r="24" spans="3:19" s="1" customFormat="1" ht="15" customHeight="1" x14ac:dyDescent="0.35">
      <c r="C24" s="211" t="s">
        <v>92</v>
      </c>
      <c r="D24" s="212"/>
      <c r="E24" s="213" t="s">
        <v>93</v>
      </c>
      <c r="F24" s="213"/>
      <c r="G24" s="214" t="s">
        <v>94</v>
      </c>
      <c r="H24" s="214"/>
      <c r="I24" s="214"/>
      <c r="J24" s="214"/>
      <c r="K24" s="214"/>
      <c r="L24" s="215"/>
      <c r="M24" s="41"/>
      <c r="N24" s="21" t="s">
        <v>32</v>
      </c>
      <c r="O24" s="20"/>
    </row>
    <row r="25" spans="3:19" s="1" customFormat="1" ht="15" customHeight="1" x14ac:dyDescent="0.35">
      <c r="C25" s="220"/>
      <c r="D25" s="221"/>
      <c r="E25" s="223" t="s">
        <v>95</v>
      </c>
      <c r="F25" s="223"/>
      <c r="G25" s="227" t="s">
        <v>96</v>
      </c>
      <c r="H25" s="227"/>
      <c r="I25" s="227"/>
      <c r="J25" s="227"/>
      <c r="K25" s="227"/>
      <c r="L25" s="228"/>
      <c r="M25" s="42"/>
      <c r="N25" s="21" t="s">
        <v>32</v>
      </c>
      <c r="O25" s="28"/>
      <c r="P25" s="28"/>
      <c r="Q25" s="28"/>
      <c r="R25" s="28"/>
      <c r="S25" s="29"/>
    </row>
    <row r="26" spans="3:19" s="1" customFormat="1" ht="15" customHeight="1" x14ac:dyDescent="0.35">
      <c r="C26" s="220"/>
      <c r="D26" s="221"/>
      <c r="E26" s="223" t="s">
        <v>97</v>
      </c>
      <c r="F26" s="223"/>
      <c r="G26" s="227" t="s">
        <v>98</v>
      </c>
      <c r="H26" s="227"/>
      <c r="I26" s="227"/>
      <c r="J26" s="227"/>
      <c r="K26" s="227"/>
      <c r="L26" s="228"/>
      <c r="M26" s="42"/>
      <c r="N26" s="21" t="s">
        <v>32</v>
      </c>
      <c r="O26" s="28"/>
      <c r="P26" s="28"/>
      <c r="Q26" s="28"/>
      <c r="R26" s="28"/>
      <c r="S26" s="29"/>
    </row>
    <row r="27" spans="3:19" s="1" customFormat="1" ht="15" customHeight="1" x14ac:dyDescent="0.35">
      <c r="C27" s="100" t="s">
        <v>99</v>
      </c>
      <c r="D27" s="206" t="s">
        <v>100</v>
      </c>
      <c r="E27" s="206"/>
      <c r="F27" s="206"/>
      <c r="G27" s="206"/>
      <c r="H27" s="206" t="s">
        <v>101</v>
      </c>
      <c r="I27" s="206"/>
      <c r="J27" s="206"/>
      <c r="K27" s="206" t="s">
        <v>102</v>
      </c>
      <c r="L27" s="216"/>
      <c r="M27" s="38"/>
      <c r="N27" s="20"/>
      <c r="O27" s="20"/>
      <c r="P27" s="20"/>
      <c r="Q27" s="20"/>
      <c r="R27" s="20"/>
    </row>
    <row r="28" spans="3:19" s="1" customFormat="1" ht="15" customHeight="1" x14ac:dyDescent="0.35">
      <c r="C28" s="101">
        <v>1</v>
      </c>
      <c r="D28" s="206" t="s">
        <v>103</v>
      </c>
      <c r="E28" s="206"/>
      <c r="F28" s="206"/>
      <c r="G28" s="206"/>
      <c r="H28" s="253" t="str" cm="1">
        <f t="array" ref="H28">IFERROR(_xlfn.SWITCH(LEFT('ＭＰ木造倉庫（ご注文・お見積り書）'!H30,2)*1,$O$39,$P$39,$O$40,$P$40,$O$41,$P$41),"")</f>
        <v/>
      </c>
      <c r="I28" s="253"/>
      <c r="J28" s="102" t="s">
        <v>104</v>
      </c>
      <c r="K28" s="252">
        <f>IF('ＭＰ木造倉庫（ご注文・お見積り書）'!E30=2,2*'ＭＰ木造倉庫（ご注文・お見積り書）'!I30,0)</f>
        <v>0</v>
      </c>
      <c r="L28" s="103" t="s">
        <v>105</v>
      </c>
      <c r="M28" s="39"/>
      <c r="N28" s="31" t="s">
        <v>106</v>
      </c>
      <c r="O28" s="20"/>
      <c r="P28" s="20"/>
      <c r="Q28" s="20"/>
      <c r="R28" s="20"/>
    </row>
    <row r="29" spans="3:19" s="1" customFormat="1" ht="15" customHeight="1" x14ac:dyDescent="0.35">
      <c r="C29" s="101">
        <v>2</v>
      </c>
      <c r="D29" s="206" t="s">
        <v>103</v>
      </c>
      <c r="E29" s="206"/>
      <c r="F29" s="206"/>
      <c r="G29" s="206"/>
      <c r="H29" s="253" t="str" cm="1">
        <f t="array" ref="H29">IFERROR(_xlfn.SWITCH(LEFT('ＭＰ木造倉庫（ご注文・お見積り書）'!H30,2)*1,$O$39,$Q$39,$O$40,$Q$40,$O$41,$Q$41),"")</f>
        <v/>
      </c>
      <c r="I29" s="253"/>
      <c r="J29" s="102" t="s">
        <v>104</v>
      </c>
      <c r="K29" s="252">
        <f>IF('ＭＰ木造倉庫（ご注文・お見積り書）'!E30=2,2*'ＭＰ木造倉庫（ご注文・お見積り書）'!I30,0)</f>
        <v>0</v>
      </c>
      <c r="L29" s="103" t="s">
        <v>105</v>
      </c>
      <c r="M29" s="39"/>
      <c r="N29" s="20"/>
    </row>
    <row r="30" spans="3:19" s="1" customFormat="1" ht="15" customHeight="1" x14ac:dyDescent="0.35">
      <c r="C30" s="101">
        <f>+C29+1</f>
        <v>3</v>
      </c>
      <c r="D30" s="206" t="str">
        <f>+IF(H30="","",D29)</f>
        <v/>
      </c>
      <c r="E30" s="206"/>
      <c r="F30" s="206"/>
      <c r="G30" s="206"/>
      <c r="H30" s="205"/>
      <c r="I30" s="205"/>
      <c r="J30" s="102" t="s">
        <v>104</v>
      </c>
      <c r="K30" s="104"/>
      <c r="L30" s="103" t="s">
        <v>105</v>
      </c>
      <c r="M30" s="39"/>
      <c r="N30" s="31" t="s">
        <v>107</v>
      </c>
    </row>
    <row r="31" spans="3:19" s="1" customFormat="1" ht="15" customHeight="1" x14ac:dyDescent="0.35">
      <c r="C31" s="101">
        <f>+C30+1</f>
        <v>4</v>
      </c>
      <c r="D31" s="206" t="str">
        <f>+IF(H31="","",D30)</f>
        <v/>
      </c>
      <c r="E31" s="206"/>
      <c r="F31" s="206"/>
      <c r="G31" s="206"/>
      <c r="H31" s="205"/>
      <c r="I31" s="205"/>
      <c r="J31" s="102" t="s">
        <v>104</v>
      </c>
      <c r="K31" s="104"/>
      <c r="L31" s="103" t="s">
        <v>105</v>
      </c>
      <c r="M31" s="39"/>
      <c r="N31" s="31" t="s">
        <v>108</v>
      </c>
    </row>
    <row r="32" spans="3:19" s="1" customFormat="1" ht="15" customHeight="1" x14ac:dyDescent="0.35">
      <c r="C32" s="105">
        <f>+C31+1</f>
        <v>5</v>
      </c>
      <c r="D32" s="202" t="str">
        <f>IF(E22="■","","HTB M20")</f>
        <v>HTB M20</v>
      </c>
      <c r="E32" s="203"/>
      <c r="F32" s="203"/>
      <c r="G32" s="203"/>
      <c r="H32" s="204" t="str">
        <f>IF(E22="■","","首下50")</f>
        <v>首下50</v>
      </c>
      <c r="I32" s="204"/>
      <c r="J32" s="107" t="s">
        <v>104</v>
      </c>
      <c r="K32" s="106">
        <f>IF(E22="■","",SUM($K$28:$K$29)*2)</f>
        <v>0</v>
      </c>
      <c r="L32" s="108" t="s">
        <v>105</v>
      </c>
      <c r="M32" s="39"/>
      <c r="N32" s="99"/>
    </row>
    <row r="33" spans="3:21" s="1" customFormat="1" ht="15" customHeight="1" x14ac:dyDescent="0.35">
      <c r="C33" s="207" t="s">
        <v>114</v>
      </c>
      <c r="D33" s="208"/>
      <c r="E33" s="207" t="s">
        <v>115</v>
      </c>
      <c r="F33" s="208"/>
      <c r="G33" s="208"/>
      <c r="H33" s="208"/>
      <c r="I33" s="208"/>
      <c r="J33" s="208"/>
      <c r="K33" s="208"/>
      <c r="L33" s="210"/>
      <c r="M33" s="38"/>
      <c r="S33" s="20"/>
    </row>
    <row r="34" spans="3:21" s="1" customFormat="1" ht="15" customHeight="1" x14ac:dyDescent="0.35">
      <c r="C34" s="211" t="s">
        <v>92</v>
      </c>
      <c r="D34" s="212"/>
      <c r="E34" s="213" t="s">
        <v>93</v>
      </c>
      <c r="F34" s="213"/>
      <c r="G34" s="214" t="s">
        <v>118</v>
      </c>
      <c r="H34" s="214"/>
      <c r="I34" s="214"/>
      <c r="J34" s="214"/>
      <c r="K34" s="214"/>
      <c r="L34" s="215"/>
      <c r="M34" s="41"/>
      <c r="N34" s="21" t="s">
        <v>32</v>
      </c>
      <c r="O34" s="20"/>
    </row>
    <row r="35" spans="3:21" s="1" customFormat="1" ht="15" customHeight="1" x14ac:dyDescent="0.35">
      <c r="C35" s="100" t="s">
        <v>99</v>
      </c>
      <c r="D35" s="206" t="s">
        <v>116</v>
      </c>
      <c r="E35" s="206"/>
      <c r="F35" s="206"/>
      <c r="G35" s="206"/>
      <c r="H35" s="206"/>
      <c r="I35" s="206"/>
      <c r="J35" s="206"/>
      <c r="K35" s="206" t="s">
        <v>102</v>
      </c>
      <c r="L35" s="216"/>
      <c r="M35" s="38"/>
      <c r="N35" s="20"/>
      <c r="O35" s="20"/>
      <c r="P35" s="20"/>
      <c r="Q35" s="20"/>
      <c r="R35" s="20"/>
    </row>
    <row r="36" spans="3:21" s="1" customFormat="1" ht="35.25" customHeight="1" x14ac:dyDescent="0.35">
      <c r="C36" s="109">
        <v>1</v>
      </c>
      <c r="D36" s="209" t="s">
        <v>117</v>
      </c>
      <c r="E36" s="209"/>
      <c r="F36" s="209"/>
      <c r="G36" s="209"/>
      <c r="H36" s="209"/>
      <c r="I36" s="209"/>
      <c r="J36" s="209"/>
      <c r="K36" s="110"/>
      <c r="L36" s="111" t="s">
        <v>105</v>
      </c>
      <c r="M36" s="39"/>
      <c r="N36" s="31"/>
      <c r="O36" s="20"/>
      <c r="P36" s="20"/>
      <c r="Q36" s="20"/>
      <c r="R36" s="20"/>
    </row>
    <row r="37" spans="3:21" x14ac:dyDescent="0.35">
      <c r="C37" s="40" t="s">
        <v>109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 t="s">
        <v>110</v>
      </c>
      <c r="P37" s="20"/>
      <c r="Q37" s="20"/>
      <c r="R37" s="20"/>
      <c r="S37" s="20"/>
      <c r="T37" s="20"/>
      <c r="U37" s="20"/>
    </row>
    <row r="38" spans="3:21" ht="16.5" customHeight="1" x14ac:dyDescent="0.35">
      <c r="C38" s="60" t="s">
        <v>111</v>
      </c>
      <c r="D38" s="59"/>
      <c r="E38" s="59"/>
      <c r="F38" s="59"/>
      <c r="G38" s="59"/>
      <c r="H38" s="59"/>
      <c r="I38" s="59"/>
      <c r="J38" s="59"/>
      <c r="K38" s="217">
        <v>45700</v>
      </c>
      <c r="L38" s="167"/>
      <c r="M38" s="2"/>
      <c r="N38" s="20"/>
      <c r="O38" s="54" t="s">
        <v>56</v>
      </c>
      <c r="P38" s="53" t="s">
        <v>112</v>
      </c>
      <c r="Q38" s="46" t="s">
        <v>113</v>
      </c>
      <c r="R38" s="20"/>
      <c r="S38" s="20"/>
      <c r="T38" s="20"/>
      <c r="U38" s="20"/>
    </row>
    <row r="39" spans="3:21" x14ac:dyDescent="0.35">
      <c r="C39" s="59"/>
      <c r="D39" s="59"/>
      <c r="E39" s="59"/>
      <c r="F39" s="59"/>
      <c r="G39" s="59"/>
      <c r="H39" s="59"/>
      <c r="I39" s="59"/>
      <c r="J39" s="59"/>
      <c r="K39" s="1"/>
      <c r="L39" s="1"/>
      <c r="M39" s="1"/>
      <c r="N39" s="20"/>
      <c r="O39" s="50">
        <v>16</v>
      </c>
      <c r="P39" s="47">
        <v>2670</v>
      </c>
      <c r="Q39" s="45">
        <v>2424</v>
      </c>
      <c r="R39" s="20"/>
      <c r="S39" s="20"/>
      <c r="T39" s="20"/>
      <c r="U39" s="20"/>
    </row>
    <row r="40" spans="3:21" x14ac:dyDescent="0.35">
      <c r="K40" s="1"/>
      <c r="L40" s="1"/>
      <c r="M40" s="1"/>
      <c r="O40" s="51">
        <v>17</v>
      </c>
      <c r="P40" s="48">
        <v>2813</v>
      </c>
      <c r="Q40" s="43">
        <v>2548</v>
      </c>
    </row>
    <row r="41" spans="3:21" x14ac:dyDescent="0.35">
      <c r="O41" s="52">
        <v>18</v>
      </c>
      <c r="P41" s="49">
        <v>3082</v>
      </c>
      <c r="Q41" s="44">
        <v>2792</v>
      </c>
    </row>
    <row r="42" spans="3:21" s="1" customFormat="1" ht="270" customHeight="1" x14ac:dyDescent="0.35"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39"/>
      <c r="N42" s="20"/>
    </row>
  </sheetData>
  <sheetProtection algorithmName="SHA-512" hashValue="ts8Ol+uEtYhEgPRIpuPYm28rZTvZY6W6NqAxfVLEALr6g0TJX4mrDS7YCqVthRI3OcRWHyvdLfnt/WXxZe0SWg==" saltValue="dFEl6GDYnZtUagvJJKQPQw==" spinCount="100000" sheet="1" objects="1" scenarios="1"/>
  <mergeCells count="66">
    <mergeCell ref="C8:D8"/>
    <mergeCell ref="C2:I3"/>
    <mergeCell ref="J3:L3"/>
    <mergeCell ref="J4:L4"/>
    <mergeCell ref="J5:L6"/>
    <mergeCell ref="C7:D7"/>
    <mergeCell ref="C9:D9"/>
    <mergeCell ref="E9:L9"/>
    <mergeCell ref="C10:C11"/>
    <mergeCell ref="E10:H10"/>
    <mergeCell ref="I10:I11"/>
    <mergeCell ref="J10:L11"/>
    <mergeCell ref="D11:H11"/>
    <mergeCell ref="C12:C14"/>
    <mergeCell ref="E12:H12"/>
    <mergeCell ref="I12:I14"/>
    <mergeCell ref="K12:L12"/>
    <mergeCell ref="E13:H13"/>
    <mergeCell ref="J13:L14"/>
    <mergeCell ref="D14:H14"/>
    <mergeCell ref="D15:F15"/>
    <mergeCell ref="H15:L15"/>
    <mergeCell ref="C16:C21"/>
    <mergeCell ref="E16:L16"/>
    <mergeCell ref="E17:L17"/>
    <mergeCell ref="D19:D21"/>
    <mergeCell ref="F19:L19"/>
    <mergeCell ref="F20:L20"/>
    <mergeCell ref="E21:L21"/>
    <mergeCell ref="E18:H18"/>
    <mergeCell ref="J18:L18"/>
    <mergeCell ref="K27:L27"/>
    <mergeCell ref="G24:L24"/>
    <mergeCell ref="C22:D22"/>
    <mergeCell ref="C24:D26"/>
    <mergeCell ref="C23:D23"/>
    <mergeCell ref="E23:L23"/>
    <mergeCell ref="E25:F25"/>
    <mergeCell ref="E24:F24"/>
    <mergeCell ref="E26:F26"/>
    <mergeCell ref="F22:G22"/>
    <mergeCell ref="K22:L22"/>
    <mergeCell ref="G25:L25"/>
    <mergeCell ref="G26:L26"/>
    <mergeCell ref="H28:I28"/>
    <mergeCell ref="D29:G29"/>
    <mergeCell ref="D27:G27"/>
    <mergeCell ref="H27:J27"/>
    <mergeCell ref="D28:G28"/>
    <mergeCell ref="H29:I29"/>
    <mergeCell ref="C42:L42"/>
    <mergeCell ref="D32:G32"/>
    <mergeCell ref="H32:I32"/>
    <mergeCell ref="H30:I30"/>
    <mergeCell ref="H31:I31"/>
    <mergeCell ref="D30:G30"/>
    <mergeCell ref="D31:G31"/>
    <mergeCell ref="C33:D33"/>
    <mergeCell ref="D36:J36"/>
    <mergeCell ref="E33:L33"/>
    <mergeCell ref="C34:D34"/>
    <mergeCell ref="E34:F34"/>
    <mergeCell ref="G34:L34"/>
    <mergeCell ref="D35:J35"/>
    <mergeCell ref="K35:L35"/>
    <mergeCell ref="K38:L38"/>
  </mergeCells>
  <phoneticPr fontId="1"/>
  <conditionalFormatting sqref="F7:F8 H7:H8 J7:J8 E9:M9 E10:H10 J10:M11 D11:H11 K12:M12 E12:H13 J13:M14 D14:H14 D15:F15 H15:M15 E16:M17 E18:H18 J18:M18 F19:M20 E21:M21">
    <cfRule type="expression" dxfId="0" priority="1">
      <formula>$F$7=0</formula>
    </cfRule>
  </conditionalFormatting>
  <dataValidations count="6">
    <dataValidation type="list" allowBlank="1" showInputMessage="1" showErrorMessage="1" sqref="M24 M34" xr:uid="{7388BC3E-EFF7-4078-A257-2770E3904811}">
      <formula1>"なし,錆止め(グレー),錆止め(赤),HDZ55,ユニクロ,クロメート"</formula1>
    </dataValidation>
    <dataValidation type="list" allowBlank="1" showInputMessage="1" showErrorMessage="1" sqref="G25:M25" xr:uid="{FAEB89F9-C9A1-4275-A01C-4D0CDEDA0CC4}">
      <formula1>"要,不要"</formula1>
    </dataValidation>
    <dataValidation type="list" allowBlank="1" showInputMessage="1" showErrorMessage="1" sqref="G26:M26" xr:uid="{310CC797-8DC9-4C64-A02F-620037DF683F}">
      <formula1>"割枠,パイプ"</formula1>
    </dataValidation>
    <dataValidation type="list" allowBlank="1" showInputMessage="1" showErrorMessage="1" sqref="E22 J22 H22" xr:uid="{4968B0DE-649E-4D54-972E-D58B6F042C8E}">
      <formula1>"■,□"</formula1>
    </dataValidation>
    <dataValidation type="list" allowBlank="1" showInputMessage="1" showErrorMessage="1" sqref="G24:L24" xr:uid="{89404337-951F-46B2-B3EF-837389A46033}">
      <formula1>"錆止め(グレー),錆止め(赤),HDZ55,ユニクロ,クロメート"</formula1>
    </dataValidation>
    <dataValidation type="list" allowBlank="1" showInputMessage="1" showErrorMessage="1" sqref="G34:L34" xr:uid="{14098C6C-1837-466B-A779-EC1EFBD5FF83}">
      <formula1>"F10T（表面処理なし）,F8T（溶融亜鉛めっき）,不要"</formula1>
    </dataValidation>
  </dataValidations>
  <pageMargins left="0.7" right="0.7" top="0.75" bottom="0.75" header="0.3" footer="0.3"/>
  <pageSetup paperSize="9" scale="97" orientation="portrait" r:id="rId1"/>
  <rowBreaks count="1" manualBreakCount="1">
    <brk id="10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ＭＰ木造倉庫（ご注文・お見積り書）</vt:lpstr>
      <vt:lpstr>発注書に含めれるトラス金物の構成</vt:lpstr>
      <vt:lpstr>M18JIS ブレース（ご注文・お見積り）書</vt:lpstr>
      <vt:lpstr>fs</vt:lpstr>
      <vt:lpstr>ns</vt:lpstr>
      <vt:lpstr>'M18JIS ブレース（ご注文・お見積り）書'!Print_Area</vt:lpstr>
      <vt:lpstr>'ＭＰ木造倉庫（ご注文・お見積り書）'!Print_Area</vt:lpstr>
      <vt:lpstr>発注書に含めれるトラス金物の構成!Print_Area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BXカネシン株式会社</dc:creator>
  <cp:keywords/>
  <dc:description/>
  <cp:lastModifiedBy>村西 大介</cp:lastModifiedBy>
  <cp:revision/>
  <cp:lastPrinted>2022-10-20T04:53:15Z</cp:lastPrinted>
  <dcterms:created xsi:type="dcterms:W3CDTF">2022-08-09T05:08:04Z</dcterms:created>
  <dcterms:modified xsi:type="dcterms:W3CDTF">2025-02-12T00:48:29Z</dcterms:modified>
  <cp:category/>
  <cp:contentStatus/>
</cp:coreProperties>
</file>